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7175" windowHeight="7365" tabRatio="604" activeTab="2"/>
  </bookViews>
  <sheets>
    <sheet name="FP PiP 1" sheetId="1" r:id="rId1"/>
    <sheet name="FP PiP 2" sheetId="2" r:id="rId2"/>
    <sheet name="FP Ril" sheetId="3" r:id="rId3"/>
    <sheet name="List1" sheetId="4" r:id="rId4"/>
  </sheets>
  <definedNames>
    <definedName name="_xlnm.Print_Titles" localSheetId="2">'FP Ril'!$3:$4</definedName>
    <definedName name="_xlnm.Print_Area" localSheetId="0">'FP PiP 1'!$A$1:$I$29</definedName>
    <definedName name="_xlnm.Print_Area" localSheetId="2">'FP Ril'!$A$1:$O$143</definedName>
  </definedNames>
  <calcPr fullCalcOnLoad="1"/>
</workbook>
</file>

<file path=xl/sharedStrings.xml><?xml version="1.0" encoding="utf-8"?>
<sst xmlns="http://schemas.openxmlformats.org/spreadsheetml/2006/main" count="225" uniqueCount="136">
  <si>
    <t xml:space="preserve">Donacije </t>
  </si>
  <si>
    <t>u kunama</t>
  </si>
  <si>
    <t>Ukupno (po izvorima)</t>
  </si>
  <si>
    <t>Izvor</t>
  </si>
  <si>
    <t>Opći prihodi i primici</t>
  </si>
  <si>
    <t>Vlastiti prihodi</t>
  </si>
  <si>
    <t>Prihodi za posebne namjene</t>
  </si>
  <si>
    <t>Pomoći</t>
  </si>
  <si>
    <t>Korisnik proračuna</t>
  </si>
  <si>
    <t>Prihodi i primici</t>
  </si>
  <si>
    <t>Donacije</t>
  </si>
  <si>
    <t>Ukupno</t>
  </si>
  <si>
    <t>Brojčana oznaka i naziv glavnog programa</t>
  </si>
  <si>
    <t>Brojčana oznaka i naziv programa</t>
  </si>
  <si>
    <t>Brojčana oznaka i naziv aktivnosti/tekućeg ili kapitalnog projekta</t>
  </si>
  <si>
    <t>Naziv računa</t>
  </si>
  <si>
    <t xml:space="preserve"> Procjena 2005.</t>
  </si>
  <si>
    <t xml:space="preserve"> Procjena 2006.</t>
  </si>
  <si>
    <t>UKUPNO A/Tpr./Kpr.</t>
  </si>
  <si>
    <t>Sveukupno KP</t>
  </si>
  <si>
    <t>Obrazac JLP(R)S FP-PiP 1</t>
  </si>
  <si>
    <t>Obrazac JLP(R)S FP-PiP 2</t>
  </si>
  <si>
    <t>Financijski plan - Plan rashoda i izdataka</t>
  </si>
  <si>
    <t>Prihodi od prodaje ili zamjene nefinancijjske imovine i naknade s naslova osiguranja</t>
  </si>
  <si>
    <t>Namjenski primici</t>
  </si>
  <si>
    <t>Oznaka rač.iz                                      računskog plana</t>
  </si>
  <si>
    <r>
      <t>prihoda i primitaka</t>
    </r>
    <r>
      <rPr>
        <b/>
        <vertAlign val="superscript"/>
        <sz val="12"/>
        <rFont val="Arial"/>
        <family val="2"/>
      </rPr>
      <t xml:space="preserve"> </t>
    </r>
    <r>
      <rPr>
        <b/>
        <sz val="12"/>
        <rFont val="Arial"/>
        <family val="2"/>
      </rPr>
      <t xml:space="preserve">                                                                                                                                        </t>
    </r>
  </si>
  <si>
    <r>
      <t>Oznaka računa iz                                                    računskog plana</t>
    </r>
    <r>
      <rPr>
        <b/>
        <sz val="11"/>
        <rFont val="Arial"/>
        <family val="2"/>
      </rPr>
      <t xml:space="preserve">      </t>
    </r>
  </si>
  <si>
    <r>
      <t>prihoda i primitaka</t>
    </r>
    <r>
      <rPr>
        <b/>
        <vertAlign val="superscript"/>
        <sz val="11"/>
        <rFont val="Arial"/>
        <family val="2"/>
      </rPr>
      <t xml:space="preserve"> </t>
    </r>
    <r>
      <rPr>
        <b/>
        <sz val="11"/>
        <rFont val="Arial"/>
        <family val="2"/>
      </rPr>
      <t xml:space="preserve">                                                                                                                                            </t>
    </r>
  </si>
  <si>
    <t>Račun 
rashoda/
izdatka</t>
  </si>
  <si>
    <t>Prihodi od prodaje ili zamjene nefin. imovine i naknade s naslova osig.</t>
  </si>
  <si>
    <t>Opći prihodi i primici DRŽAVNI PRORAČUN</t>
  </si>
  <si>
    <t>Rashodi za materijal i energiju</t>
  </si>
  <si>
    <t>Rashodi za usluge</t>
  </si>
  <si>
    <t>Opći prihodi i primici GRAD KARLOVAC dec</t>
  </si>
  <si>
    <t>Opći prihodi i primici GRAD KARLOVAC  ukupno</t>
  </si>
  <si>
    <t>Opći prihodi i primici GRAD KARLOVAC iznad standarda</t>
  </si>
  <si>
    <t>Ostali rashodi za zaposlene</t>
  </si>
  <si>
    <t>Doprinosi na plaće</t>
  </si>
  <si>
    <t>Postrojenja i oprema</t>
  </si>
  <si>
    <t>Knjige</t>
  </si>
  <si>
    <t>OŠ MAHIČNO</t>
  </si>
  <si>
    <t>A06 6000 OSNOVNO OBRAZOVANJE - ZAKONSKI STANDARD</t>
  </si>
  <si>
    <t>A06 6001 OSNOVNO OBRAZOVANJE - IZNAD ZAKONSKOG STANDARDA</t>
  </si>
  <si>
    <t>A08 8000 OSNOVNO ŠKOLSTVO - VLASTITA DJELATNOST</t>
  </si>
  <si>
    <t>A06 DRUŠTVENE DJELATNOSTI</t>
  </si>
  <si>
    <t>A06 6000 A600001 FINANCIRANJE MATERIJALNIH I FINANCIJSKIH RASHODA</t>
  </si>
  <si>
    <t>T06 6000 T600003 TEKUĆE I INVESTICIJSKO ODRŽAVANJE</t>
  </si>
  <si>
    <t>A06 6001 A600005 RAD S DAROVITIM UČENICIMA OSNOVNIH ŠKOLA</t>
  </si>
  <si>
    <t>A08 8000 A800001 REDOVNA DJELATNOST - OŠ</t>
  </si>
  <si>
    <t>A06 6001 T600007 PREVENCIJA OVISNOSTI</t>
  </si>
  <si>
    <t>A</t>
  </si>
  <si>
    <t>A06</t>
  </si>
  <si>
    <t>A06 6000</t>
  </si>
  <si>
    <t>A06 60001</t>
  </si>
  <si>
    <t>A08</t>
  </si>
  <si>
    <t>A08 8000</t>
  </si>
  <si>
    <t>DRŽAVNI PRORAČUN</t>
  </si>
  <si>
    <t>PLAĆE ZAPOSLENIH</t>
  </si>
  <si>
    <t>RASHODI POSLOVANJA</t>
  </si>
  <si>
    <t>Rashodi za zaposlene</t>
  </si>
  <si>
    <t>Plaće (Bruto)</t>
  </si>
  <si>
    <t>Materijalni rashodi</t>
  </si>
  <si>
    <t>Naknade troškova zaposlenima</t>
  </si>
  <si>
    <t>DRUŠTVENE DJELATNOSTI</t>
  </si>
  <si>
    <t>OSNOVNO ŠKOLSTVO-ZAKONSKI STANDARD</t>
  </si>
  <si>
    <t>Financiranje materijalnih i financijskih rashoda</t>
  </si>
  <si>
    <t>Ostali nespomenuti rashodi poslovanja</t>
  </si>
  <si>
    <t>Tekuće investicijsko održavanje OŠ</t>
  </si>
  <si>
    <t>OSNOVNO ŠKOLSTVO-IZNAD DRŽAVNOG STANDARDA</t>
  </si>
  <si>
    <t>RAD S DAROVITIM UČENICIMA</t>
  </si>
  <si>
    <t>Rashodi za nabavu nef.imovine</t>
  </si>
  <si>
    <t>Rashodi za nabavu proizvdene dug.imov.</t>
  </si>
  <si>
    <t>PREVENCIJA OVISNOSTI</t>
  </si>
  <si>
    <t>VLASTITA DJELATNOST PK</t>
  </si>
  <si>
    <t>Naknade troškova osobama izvan r.o.</t>
  </si>
  <si>
    <t>OSNOVNO ŠKOLSTVO - VLASTITA DJELATNOST</t>
  </si>
  <si>
    <t>A08 VLASTITA DJELATNOST</t>
  </si>
  <si>
    <t>A08 8000 A800006 ŠKOLSKA KUHINJA</t>
  </si>
  <si>
    <t>REDOVNA DJELATNOST - OŠ</t>
  </si>
  <si>
    <t>ŠKOLSKA KUHINJA</t>
  </si>
  <si>
    <t>2018.</t>
  </si>
  <si>
    <t>A600005</t>
  </si>
  <si>
    <t>T60003</t>
  </si>
  <si>
    <t>A600001</t>
  </si>
  <si>
    <t>T600007</t>
  </si>
  <si>
    <t>T800013</t>
  </si>
  <si>
    <t>A800006</t>
  </si>
  <si>
    <t>A800001</t>
  </si>
  <si>
    <t>A08 8000 T800013 PREHRANA ZA DJECU U RIZIKU OD SIROMAŠTVA</t>
  </si>
  <si>
    <t>2019.</t>
  </si>
  <si>
    <t>Pristojbe i naknade</t>
  </si>
  <si>
    <t>OŠ REČICA</t>
  </si>
  <si>
    <t>ŠKOLSKI OBROK ZA SVAKO DIJETE</t>
  </si>
  <si>
    <t>T800011</t>
  </si>
  <si>
    <t>Pomoćnici u nastavi</t>
  </si>
  <si>
    <t>Plaće (bruto)</t>
  </si>
  <si>
    <t>T800014</t>
  </si>
  <si>
    <t>SHEMA ŠKOLSKOG VOĆA</t>
  </si>
  <si>
    <t>POM.U NASTAVI, ŠKOL.OBROK ZA SVAKO DIJETE, SHEMA ŠKOL.VOĆE</t>
  </si>
  <si>
    <t>A08 8000 T800014 SHEMA ŠKOLSKOG VOĆA</t>
  </si>
  <si>
    <t>Rashodi za nabavu mef.imovine</t>
  </si>
  <si>
    <t xml:space="preserve">PLAĆE - MZOS </t>
  </si>
  <si>
    <t>MATERIJALNI RASHODI - DEC</t>
  </si>
  <si>
    <t>TEK.INVES.ODRŽ.</t>
  </si>
  <si>
    <t>SREDSTVA IZNAD STANDARDA</t>
  </si>
  <si>
    <t>PROCJENA 2020.</t>
  </si>
  <si>
    <t>POMOĆ.,VOLON. ŠKOLSKI OBROK</t>
  </si>
  <si>
    <t>A08 8000T800011 POMOĆNICI U NASTAVI</t>
  </si>
  <si>
    <t>FINANCIJSKI PLAN - procjena prihoda i primitaka za 2018. godinu</t>
  </si>
  <si>
    <t>FINANCIJSKI PLAN - procjena prihoda i primitaka za 2019. i 2020. godinu</t>
  </si>
  <si>
    <t>2020.</t>
  </si>
  <si>
    <t>Ukupno prihodi i primici za 2018. godinu</t>
  </si>
  <si>
    <t>Ukupno prihodi i primici za 2019. i 2020.</t>
  </si>
  <si>
    <t>A06 6001 A600002 OSTALE AKTIVNOSTI</t>
  </si>
  <si>
    <t>PLAN 2019.</t>
  </si>
  <si>
    <t>PROCJENA 2021.</t>
  </si>
  <si>
    <t>A600002</t>
  </si>
  <si>
    <t>OSTALE AKTIVNOSTI</t>
  </si>
  <si>
    <t>Ostale nespomenuti rashodi poslovanja</t>
  </si>
  <si>
    <t>Rashodi za nabavu nef. Imovine</t>
  </si>
  <si>
    <t>Knjige,umjetnička djela i ostale izložbene vrijednosti</t>
  </si>
  <si>
    <t>K800003</t>
  </si>
  <si>
    <t>OPREMA I KNJIGE</t>
  </si>
  <si>
    <t>Rashodi za nabavu nef. imovine</t>
  </si>
  <si>
    <t>Naknada troškova zaposlenima</t>
  </si>
  <si>
    <t>Izvor 4.7.</t>
  </si>
  <si>
    <t>Izvor 5.A.</t>
  </si>
  <si>
    <t>Pomoći iz županijskog proračuna</t>
  </si>
  <si>
    <t>Izvor 5.B.</t>
  </si>
  <si>
    <t>Pomoći iz državnog proračuna</t>
  </si>
  <si>
    <t>P</t>
  </si>
  <si>
    <t>Pomoći od izvanproračunskih korisnika</t>
  </si>
  <si>
    <t>Izvor 5.E.</t>
  </si>
  <si>
    <t>Izvor 6.5.</t>
  </si>
  <si>
    <t>UKUPNO</t>
  </si>
</sst>
</file>

<file path=xl/styles.xml><?xml version="1.0" encoding="utf-8"?>
<styleSheet xmlns="http://schemas.openxmlformats.org/spreadsheetml/2006/main">
  <numFmts count="3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Da&quot;;&quot;Da&quot;;&quot;Ne&quot;"/>
    <numFmt numFmtId="181" formatCode="&quot;Istina&quot;;&quot;Istina&quot;;&quot;Laž&quot;"/>
    <numFmt numFmtId="182" formatCode="&quot;Uključeno&quot;;&quot;Uključeno&quot;;&quot;Isključeno&quot;"/>
    <numFmt numFmtId="183" formatCode="#,##0.0"/>
    <numFmt numFmtId="184" formatCode="0.0%"/>
    <numFmt numFmtId="185" formatCode="_(* #,##0.0_);_(* \(#,##0.0\);_(* &quot;-&quot;??_);_(@_)"/>
    <numFmt numFmtId="186" formatCode="_(* #,##0_);_(* \(#,##0\);_(* &quot;-&quot;??_);_(@_)"/>
  </numFmts>
  <fonts count="48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vertAlign val="superscript"/>
      <sz val="11"/>
      <name val="Arial"/>
      <family val="2"/>
    </font>
    <font>
      <b/>
      <vertAlign val="superscript"/>
      <sz val="12"/>
      <name val="Arial"/>
      <family val="2"/>
    </font>
    <font>
      <b/>
      <sz val="16"/>
      <name val="Arial"/>
      <family val="2"/>
    </font>
    <font>
      <b/>
      <i/>
      <sz val="11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6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tted">
        <color indexed="22"/>
      </right>
      <top style="thin"/>
      <bottom style="double"/>
    </border>
    <border>
      <left style="dotted">
        <color indexed="22"/>
      </left>
      <right style="dotted">
        <color indexed="22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tted">
        <color indexed="22"/>
      </right>
      <top style="double"/>
      <bottom>
        <color indexed="63"/>
      </bottom>
    </border>
    <border>
      <left style="dotted">
        <color indexed="22"/>
      </left>
      <right style="dotted">
        <color indexed="22"/>
      </right>
      <top style="double"/>
      <bottom>
        <color indexed="63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>
        <color indexed="63"/>
      </left>
      <right>
        <color indexed="63"/>
      </right>
      <top style="dotted">
        <color indexed="55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tted">
        <color indexed="22"/>
      </right>
      <top style="thin"/>
      <bottom>
        <color indexed="63"/>
      </bottom>
    </border>
    <border>
      <left style="dotted">
        <color indexed="55"/>
      </left>
      <right>
        <color indexed="63"/>
      </right>
      <top style="dotted">
        <color indexed="55"/>
      </top>
      <bottom style="dotted">
        <color indexed="55"/>
      </bottom>
    </border>
    <border>
      <left style="dotted">
        <color indexed="55"/>
      </left>
      <right style="dotted">
        <color indexed="55"/>
      </right>
      <top style="dotted">
        <color indexed="55"/>
      </top>
      <bottom>
        <color indexed="63"/>
      </bottom>
    </border>
    <border>
      <left style="dotted">
        <color indexed="55"/>
      </left>
      <right style="dotted">
        <color indexed="55"/>
      </right>
      <top>
        <color indexed="63"/>
      </top>
      <bottom style="dotted">
        <color indexed="55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9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0" fillId="19" borderId="1" applyNumberFormat="0" applyFont="0" applyAlignment="0" applyProtection="0"/>
    <xf numFmtId="0" fontId="33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4" fillId="27" borderId="2" applyNumberFormat="0" applyAlignment="0" applyProtection="0"/>
    <xf numFmtId="0" fontId="35" fillId="27" borderId="3" applyNumberFormat="0" applyAlignment="0" applyProtection="0"/>
    <xf numFmtId="0" fontId="36" fillId="2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30" borderId="8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3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41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5" fillId="1" borderId="16" xfId="0" applyFont="1" applyFill="1" applyBorder="1" applyAlignment="1">
      <alignment horizontal="center"/>
    </xf>
    <xf numFmtId="0" fontId="5" fillId="1" borderId="17" xfId="0" applyFont="1" applyFill="1" applyBorder="1" applyAlignment="1">
      <alignment horizontal="right" vertical="center" wrapText="1"/>
    </xf>
    <xf numFmtId="0" fontId="5" fillId="1" borderId="18" xfId="0" applyFont="1" applyFill="1" applyBorder="1" applyAlignment="1">
      <alignment horizontal="left" wrapText="1"/>
    </xf>
    <xf numFmtId="0" fontId="2" fillId="0" borderId="10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11" xfId="0" applyBorder="1" applyAlignment="1">
      <alignment horizontal="center"/>
    </xf>
    <xf numFmtId="0" fontId="2" fillId="0" borderId="21" xfId="0" applyFont="1" applyBorder="1" applyAlignment="1">
      <alignment/>
    </xf>
    <xf numFmtId="0" fontId="0" fillId="0" borderId="26" xfId="0" applyBorder="1" applyAlignment="1">
      <alignment/>
    </xf>
    <xf numFmtId="0" fontId="1" fillId="0" borderId="20" xfId="0" applyFont="1" applyBorder="1" applyAlignment="1">
      <alignment wrapText="1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2" fillId="0" borderId="14" xfId="0" applyFont="1" applyBorder="1" applyAlignment="1">
      <alignment/>
    </xf>
    <xf numFmtId="0" fontId="4" fillId="0" borderId="0" xfId="0" applyFont="1" applyAlignment="1">
      <alignment horizontal="right"/>
    </xf>
    <xf numFmtId="0" fontId="3" fillId="1" borderId="16" xfId="0" applyFont="1" applyFill="1" applyBorder="1" applyAlignment="1">
      <alignment horizontal="center"/>
    </xf>
    <xf numFmtId="0" fontId="3" fillId="1" borderId="17" xfId="0" applyFont="1" applyFill="1" applyBorder="1" applyAlignment="1">
      <alignment horizontal="right" vertical="center" wrapText="1"/>
    </xf>
    <xf numFmtId="0" fontId="3" fillId="1" borderId="18" xfId="0" applyFont="1" applyFill="1" applyBorder="1" applyAlignment="1">
      <alignment horizontal="left" wrapText="1"/>
    </xf>
    <xf numFmtId="0" fontId="4" fillId="0" borderId="21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4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3" fillId="0" borderId="11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/>
    </xf>
    <xf numFmtId="0" fontId="4" fillId="0" borderId="32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31" xfId="0" applyFont="1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0" xfId="0" applyBorder="1" applyAlignment="1">
      <alignment/>
    </xf>
    <xf numFmtId="0" fontId="4" fillId="0" borderId="0" xfId="0" applyFont="1" applyAlignment="1" quotePrefix="1">
      <alignment/>
    </xf>
    <xf numFmtId="0" fontId="1" fillId="0" borderId="0" xfId="0" applyFont="1" applyAlignment="1">
      <alignment/>
    </xf>
    <xf numFmtId="3" fontId="4" fillId="0" borderId="0" xfId="0" applyNumberFormat="1" applyFont="1" applyAlignment="1">
      <alignment/>
    </xf>
    <xf numFmtId="3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 wrapText="1"/>
    </xf>
    <xf numFmtId="0" fontId="5" fillId="0" borderId="0" xfId="0" applyFont="1" applyAlignment="1">
      <alignment/>
    </xf>
    <xf numFmtId="3" fontId="6" fillId="0" borderId="0" xfId="0" applyNumberFormat="1" applyFont="1" applyAlignment="1">
      <alignment/>
    </xf>
    <xf numFmtId="3" fontId="5" fillId="0" borderId="33" xfId="0" applyNumberFormat="1" applyFont="1" applyBorder="1" applyAlignment="1" quotePrefix="1">
      <alignment horizontal="left"/>
    </xf>
    <xf numFmtId="3" fontId="6" fillId="0" borderId="34" xfId="0" applyNumberFormat="1" applyFont="1" applyBorder="1" applyAlignment="1">
      <alignment/>
    </xf>
    <xf numFmtId="3" fontId="6" fillId="0" borderId="34" xfId="0" applyNumberFormat="1" applyFont="1" applyBorder="1" applyAlignment="1">
      <alignment wrapText="1"/>
    </xf>
    <xf numFmtId="3" fontId="6" fillId="0" borderId="0" xfId="0" applyNumberFormat="1" applyFont="1" applyAlignment="1">
      <alignment horizontal="left"/>
    </xf>
    <xf numFmtId="3" fontId="6" fillId="0" borderId="0" xfId="0" applyNumberFormat="1" applyFont="1" applyAlignment="1">
      <alignment wrapText="1"/>
    </xf>
    <xf numFmtId="3" fontId="10" fillId="0" borderId="35" xfId="0" applyNumberFormat="1" applyFont="1" applyBorder="1" applyAlignment="1">
      <alignment horizontal="left"/>
    </xf>
    <xf numFmtId="0" fontId="6" fillId="0" borderId="35" xfId="0" applyNumberFormat="1" applyFont="1" applyBorder="1" applyAlignment="1">
      <alignment/>
    </xf>
    <xf numFmtId="3" fontId="6" fillId="0" borderId="36" xfId="0" applyNumberFormat="1" applyFont="1" applyBorder="1" applyAlignment="1">
      <alignment/>
    </xf>
    <xf numFmtId="3" fontId="5" fillId="0" borderId="37" xfId="0" applyNumberFormat="1" applyFont="1" applyBorder="1" applyAlignment="1">
      <alignment horizontal="center" vertical="center" wrapText="1"/>
    </xf>
    <xf numFmtId="3" fontId="10" fillId="0" borderId="38" xfId="0" applyNumberFormat="1" applyFont="1" applyBorder="1" applyAlignment="1">
      <alignment horizontal="left"/>
    </xf>
    <xf numFmtId="3" fontId="5" fillId="0" borderId="38" xfId="0" applyNumberFormat="1" applyFont="1" applyBorder="1" applyAlignment="1">
      <alignment horizontal="center" vertical="center"/>
    </xf>
    <xf numFmtId="3" fontId="5" fillId="0" borderId="38" xfId="0" applyNumberFormat="1" applyFont="1" applyBorder="1" applyAlignment="1">
      <alignment horizontal="center" vertical="center" wrapText="1"/>
    </xf>
    <xf numFmtId="3" fontId="5" fillId="0" borderId="39" xfId="0" applyNumberFormat="1" applyFont="1" applyBorder="1" applyAlignment="1">
      <alignment horizontal="center" vertical="center" wrapText="1"/>
    </xf>
    <xf numFmtId="3" fontId="5" fillId="0" borderId="40" xfId="0" applyNumberFormat="1" applyFont="1" applyBorder="1" applyAlignment="1">
      <alignment horizontal="center" vertical="center" wrapText="1"/>
    </xf>
    <xf numFmtId="179" fontId="6" fillId="0" borderId="41" xfId="59" applyFont="1" applyBorder="1" applyAlignment="1">
      <alignment/>
    </xf>
    <xf numFmtId="179" fontId="5" fillId="0" borderId="42" xfId="59" applyFont="1" applyBorder="1" applyAlignment="1">
      <alignment wrapText="1"/>
    </xf>
    <xf numFmtId="3" fontId="5" fillId="0" borderId="42" xfId="0" applyNumberFormat="1" applyFont="1" applyBorder="1" applyAlignment="1">
      <alignment/>
    </xf>
    <xf numFmtId="179" fontId="6" fillId="0" borderId="42" xfId="59" applyFont="1" applyBorder="1" applyAlignment="1">
      <alignment/>
    </xf>
    <xf numFmtId="3" fontId="5" fillId="0" borderId="35" xfId="0" applyNumberFormat="1" applyFont="1" applyBorder="1" applyAlignment="1">
      <alignment horizontal="left"/>
    </xf>
    <xf numFmtId="3" fontId="5" fillId="0" borderId="35" xfId="0" applyNumberFormat="1" applyFont="1" applyBorder="1" applyAlignment="1">
      <alignment/>
    </xf>
    <xf numFmtId="179" fontId="5" fillId="0" borderId="35" xfId="59" applyFont="1" applyBorder="1" applyAlignment="1">
      <alignment/>
    </xf>
    <xf numFmtId="3" fontId="5" fillId="0" borderId="0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3" fontId="5" fillId="0" borderId="0" xfId="0" applyNumberFormat="1" applyFont="1" applyBorder="1" applyAlignment="1" quotePrefix="1">
      <alignment horizontal="left"/>
    </xf>
    <xf numFmtId="3" fontId="10" fillId="0" borderId="0" xfId="0" applyNumberFormat="1" applyFont="1" applyFill="1" applyBorder="1" applyAlignment="1" quotePrefix="1">
      <alignment horizontal="left"/>
    </xf>
    <xf numFmtId="0" fontId="5" fillId="0" borderId="0" xfId="0" applyNumberFormat="1" applyFont="1" applyBorder="1" applyAlignment="1">
      <alignment horizontal="center"/>
    </xf>
    <xf numFmtId="0" fontId="5" fillId="0" borderId="33" xfId="0" applyNumberFormat="1" applyFont="1" applyBorder="1" applyAlignment="1">
      <alignment horizontal="center"/>
    </xf>
    <xf numFmtId="0" fontId="5" fillId="0" borderId="33" xfId="0" applyNumberFormat="1" applyFont="1" applyBorder="1" applyAlignment="1">
      <alignment horizontal="center" wrapText="1"/>
    </xf>
    <xf numFmtId="0" fontId="5" fillId="0" borderId="27" xfId="0" applyNumberFormat="1" applyFont="1" applyBorder="1" applyAlignment="1">
      <alignment horizontal="center"/>
    </xf>
    <xf numFmtId="3" fontId="5" fillId="0" borderId="43" xfId="0" applyNumberFormat="1" applyFont="1" applyBorder="1" applyAlignment="1" quotePrefix="1">
      <alignment horizontal="center" wrapText="1"/>
    </xf>
    <xf numFmtId="3" fontId="5" fillId="0" borderId="0" xfId="0" applyNumberFormat="1" applyFont="1" applyAlignment="1">
      <alignment/>
    </xf>
    <xf numFmtId="0" fontId="6" fillId="0" borderId="0" xfId="0" applyNumberFormat="1" applyFont="1" applyAlignment="1">
      <alignment horizontal="center"/>
    </xf>
    <xf numFmtId="0" fontId="6" fillId="0" borderId="0" xfId="0" applyNumberFormat="1" applyFont="1" applyAlignment="1">
      <alignment/>
    </xf>
    <xf numFmtId="3" fontId="6" fillId="0" borderId="0" xfId="0" applyNumberFormat="1" applyFont="1" applyFill="1" applyBorder="1" applyAlignment="1" quotePrefix="1">
      <alignment horizontal="left"/>
    </xf>
    <xf numFmtId="3" fontId="6" fillId="0" borderId="0" xfId="0" applyNumberFormat="1" applyFont="1" applyBorder="1" applyAlignment="1" quotePrefix="1">
      <alignment horizontal="left"/>
    </xf>
    <xf numFmtId="3" fontId="6" fillId="0" borderId="0" xfId="0" applyNumberFormat="1" applyFont="1" applyAlignment="1" quotePrefix="1">
      <alignment horizontal="left"/>
    </xf>
    <xf numFmtId="3" fontId="5" fillId="0" borderId="41" xfId="0" applyNumberFormat="1" applyFont="1" applyBorder="1" applyAlignment="1">
      <alignment horizontal="left" vertical="center"/>
    </xf>
    <xf numFmtId="3" fontId="5" fillId="0" borderId="41" xfId="0" applyNumberFormat="1" applyFont="1" applyBorder="1" applyAlignment="1">
      <alignment horizontal="left" vertical="center" wrapText="1"/>
    </xf>
    <xf numFmtId="3" fontId="6" fillId="0" borderId="44" xfId="0" applyNumberFormat="1" applyFont="1" applyBorder="1" applyAlignment="1">
      <alignment/>
    </xf>
    <xf numFmtId="3" fontId="10" fillId="0" borderId="0" xfId="0" applyNumberFormat="1" applyFont="1" applyFill="1" applyBorder="1" applyAlignment="1">
      <alignment horizontal="left" wrapText="1"/>
    </xf>
    <xf numFmtId="3" fontId="6" fillId="0" borderId="0" xfId="0" applyNumberFormat="1" applyFont="1" applyBorder="1" applyAlignment="1">
      <alignment wrapText="1"/>
    </xf>
    <xf numFmtId="3" fontId="10" fillId="0" borderId="0" xfId="0" applyNumberFormat="1" applyFont="1" applyFill="1" applyBorder="1" applyAlignment="1">
      <alignment horizontal="center" wrapText="1"/>
    </xf>
    <xf numFmtId="3" fontId="5" fillId="0" borderId="10" xfId="0" applyNumberFormat="1" applyFont="1" applyBorder="1" applyAlignment="1">
      <alignment vertical="center"/>
    </xf>
    <xf numFmtId="186" fontId="6" fillId="0" borderId="41" xfId="59" applyNumberFormat="1" applyFont="1" applyBorder="1" applyAlignment="1">
      <alignment/>
    </xf>
    <xf numFmtId="0" fontId="4" fillId="0" borderId="14" xfId="0" applyFont="1" applyBorder="1" applyAlignment="1">
      <alignment wrapText="1"/>
    </xf>
    <xf numFmtId="3" fontId="2" fillId="0" borderId="14" xfId="0" applyNumberFormat="1" applyFont="1" applyBorder="1" applyAlignment="1">
      <alignment/>
    </xf>
    <xf numFmtId="3" fontId="0" fillId="0" borderId="27" xfId="0" applyNumberFormat="1" applyBorder="1" applyAlignment="1">
      <alignment/>
    </xf>
    <xf numFmtId="3" fontId="2" fillId="0" borderId="10" xfId="0" applyNumberFormat="1" applyFont="1" applyBorder="1" applyAlignment="1">
      <alignment/>
    </xf>
    <xf numFmtId="3" fontId="0" fillId="0" borderId="10" xfId="0" applyNumberFormat="1" applyBorder="1" applyAlignment="1">
      <alignment/>
    </xf>
    <xf numFmtId="3" fontId="0" fillId="0" borderId="11" xfId="0" applyNumberFormat="1" applyBorder="1" applyAlignment="1">
      <alignment horizontal="center"/>
    </xf>
    <xf numFmtId="3" fontId="4" fillId="0" borderId="10" xfId="0" applyNumberFormat="1" applyFont="1" applyBorder="1" applyAlignment="1">
      <alignment/>
    </xf>
    <xf numFmtId="3" fontId="4" fillId="0" borderId="21" xfId="0" applyNumberFormat="1" applyFont="1" applyBorder="1" applyAlignment="1">
      <alignment horizontal="right" vertical="center" wrapText="1"/>
    </xf>
    <xf numFmtId="179" fontId="6" fillId="0" borderId="45" xfId="59" applyFont="1" applyBorder="1" applyAlignment="1">
      <alignment/>
    </xf>
    <xf numFmtId="0" fontId="0" fillId="0" borderId="0" xfId="0" applyAlignment="1">
      <alignment/>
    </xf>
    <xf numFmtId="3" fontId="6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3" fontId="6" fillId="0" borderId="0" xfId="0" applyNumberFormat="1" applyFont="1" applyFill="1" applyBorder="1" applyAlignment="1">
      <alignment horizontal="center" wrapText="1"/>
    </xf>
    <xf numFmtId="0" fontId="11" fillId="0" borderId="10" xfId="0" applyNumberFormat="1" applyFont="1" applyFill="1" applyBorder="1" applyAlignment="1" applyProtection="1">
      <alignment horizontal="center"/>
      <protection/>
    </xf>
    <xf numFmtId="0" fontId="11" fillId="32" borderId="10" xfId="0" applyNumberFormat="1" applyFont="1" applyFill="1" applyBorder="1" applyAlignment="1" applyProtection="1">
      <alignment horizontal="center"/>
      <protection/>
    </xf>
    <xf numFmtId="0" fontId="11" fillId="0" borderId="10" xfId="0" applyNumberFormat="1" applyFont="1" applyFill="1" applyBorder="1" applyAlignment="1" applyProtection="1">
      <alignment horizontal="left"/>
      <protection/>
    </xf>
    <xf numFmtId="0" fontId="12" fillId="0" borderId="10" xfId="0" applyNumberFormat="1" applyFont="1" applyFill="1" applyBorder="1" applyAlignment="1" applyProtection="1">
      <alignment horizontal="center"/>
      <protection/>
    </xf>
    <xf numFmtId="0" fontId="11" fillId="32" borderId="10" xfId="0" applyNumberFormat="1" applyFont="1" applyFill="1" applyBorder="1" applyAlignment="1" applyProtection="1">
      <alignment horizontal="left"/>
      <protection/>
    </xf>
    <xf numFmtId="0" fontId="11" fillId="7" borderId="10" xfId="0" applyNumberFormat="1" applyFont="1" applyFill="1" applyBorder="1" applyAlignment="1" applyProtection="1">
      <alignment horizontal="left"/>
      <protection/>
    </xf>
    <xf numFmtId="0" fontId="11" fillId="19" borderId="10" xfId="0" applyNumberFormat="1" applyFont="1" applyFill="1" applyBorder="1" applyAlignment="1" applyProtection="1">
      <alignment horizontal="left"/>
      <protection/>
    </xf>
    <xf numFmtId="0" fontId="11" fillId="19" borderId="10" xfId="0" applyNumberFormat="1" applyFont="1" applyFill="1" applyBorder="1" applyAlignment="1" applyProtection="1">
      <alignment horizontal="center"/>
      <protection/>
    </xf>
    <xf numFmtId="0" fontId="12" fillId="0" borderId="10" xfId="0" applyNumberFormat="1" applyFont="1" applyFill="1" applyBorder="1" applyAlignment="1" applyProtection="1">
      <alignment wrapText="1"/>
      <protection/>
    </xf>
    <xf numFmtId="0" fontId="11" fillId="32" borderId="10" xfId="0" applyNumberFormat="1" applyFont="1" applyFill="1" applyBorder="1" applyAlignment="1" applyProtection="1">
      <alignment wrapText="1"/>
      <protection/>
    </xf>
    <xf numFmtId="0" fontId="11" fillId="0" borderId="10" xfId="0" applyNumberFormat="1" applyFont="1" applyFill="1" applyBorder="1" applyAlignment="1" applyProtection="1">
      <alignment wrapText="1"/>
      <protection/>
    </xf>
    <xf numFmtId="0" fontId="11" fillId="7" borderId="10" xfId="0" applyNumberFormat="1" applyFont="1" applyFill="1" applyBorder="1" applyAlignment="1" applyProtection="1">
      <alignment wrapText="1"/>
      <protection/>
    </xf>
    <xf numFmtId="0" fontId="11" fillId="19" borderId="10" xfId="0" applyNumberFormat="1" applyFont="1" applyFill="1" applyBorder="1" applyAlignment="1" applyProtection="1">
      <alignment wrapText="1"/>
      <protection/>
    </xf>
    <xf numFmtId="0" fontId="12" fillId="0" borderId="10" xfId="0" applyNumberFormat="1" applyFont="1" applyFill="1" applyBorder="1" applyAlignment="1" applyProtection="1">
      <alignment/>
      <protection/>
    </xf>
    <xf numFmtId="0" fontId="11" fillId="32" borderId="10" xfId="0" applyNumberFormat="1" applyFont="1" applyFill="1" applyBorder="1" applyAlignment="1" applyProtection="1">
      <alignment/>
      <protection/>
    </xf>
    <xf numFmtId="0" fontId="11" fillId="0" borderId="10" xfId="0" applyNumberFormat="1" applyFont="1" applyFill="1" applyBorder="1" applyAlignment="1" applyProtection="1">
      <alignment/>
      <protection/>
    </xf>
    <xf numFmtId="0" fontId="11" fillId="7" borderId="10" xfId="0" applyNumberFormat="1" applyFont="1" applyFill="1" applyBorder="1" applyAlignment="1" applyProtection="1">
      <alignment/>
      <protection/>
    </xf>
    <xf numFmtId="0" fontId="11" fillId="19" borderId="10" xfId="0" applyNumberFormat="1" applyFont="1" applyFill="1" applyBorder="1" applyAlignment="1" applyProtection="1">
      <alignment/>
      <protection/>
    </xf>
    <xf numFmtId="3" fontId="11" fillId="7" borderId="10" xfId="0" applyNumberFormat="1" applyFont="1" applyFill="1" applyBorder="1" applyAlignment="1" applyProtection="1">
      <alignment/>
      <protection/>
    </xf>
    <xf numFmtId="3" fontId="11" fillId="19" borderId="10" xfId="0" applyNumberFormat="1" applyFont="1" applyFill="1" applyBorder="1" applyAlignment="1" applyProtection="1">
      <alignment/>
      <protection/>
    </xf>
    <xf numFmtId="3" fontId="12" fillId="0" borderId="10" xfId="0" applyNumberFormat="1" applyFont="1" applyFill="1" applyBorder="1" applyAlignment="1" applyProtection="1">
      <alignment/>
      <protection/>
    </xf>
    <xf numFmtId="3" fontId="11" fillId="0" borderId="10" xfId="0" applyNumberFormat="1" applyFont="1" applyFill="1" applyBorder="1" applyAlignment="1" applyProtection="1">
      <alignment/>
      <protection/>
    </xf>
    <xf numFmtId="3" fontId="11" fillId="33" borderId="10" xfId="0" applyNumberFormat="1" applyFont="1" applyFill="1" applyBorder="1" applyAlignment="1" applyProtection="1">
      <alignment/>
      <protection/>
    </xf>
    <xf numFmtId="3" fontId="5" fillId="7" borderId="10" xfId="0" applyNumberFormat="1" applyFont="1" applyFill="1" applyBorder="1" applyAlignment="1" quotePrefix="1">
      <alignment horizontal="left"/>
    </xf>
    <xf numFmtId="3" fontId="5" fillId="19" borderId="10" xfId="0" applyNumberFormat="1" applyFont="1" applyFill="1" applyBorder="1" applyAlignment="1" quotePrefix="1">
      <alignment horizontal="left"/>
    </xf>
    <xf numFmtId="0" fontId="1" fillId="19" borderId="10" xfId="0" applyFont="1" applyFill="1" applyBorder="1" applyAlignment="1">
      <alignment/>
    </xf>
    <xf numFmtId="3" fontId="1" fillId="19" borderId="10" xfId="0" applyNumberFormat="1" applyFont="1" applyFill="1" applyBorder="1" applyAlignment="1">
      <alignment/>
    </xf>
    <xf numFmtId="3" fontId="1" fillId="7" borderId="10" xfId="0" applyNumberFormat="1" applyFont="1" applyFill="1" applyBorder="1" applyAlignment="1">
      <alignment/>
    </xf>
    <xf numFmtId="3" fontId="6" fillId="0" borderId="10" xfId="0" applyNumberFormat="1" applyFont="1" applyBorder="1" applyAlignment="1">
      <alignment/>
    </xf>
    <xf numFmtId="3" fontId="11" fillId="32" borderId="10" xfId="0" applyNumberFormat="1" applyFont="1" applyFill="1" applyBorder="1" applyAlignment="1" applyProtection="1">
      <alignment/>
      <protection/>
    </xf>
    <xf numFmtId="3" fontId="5" fillId="0" borderId="0" xfId="0" applyNumberFormat="1" applyFont="1" applyFill="1" applyBorder="1" applyAlignment="1">
      <alignment/>
    </xf>
    <xf numFmtId="0" fontId="5" fillId="0" borderId="10" xfId="0" applyNumberFormat="1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Border="1" applyAlignment="1" quotePrefix="1">
      <alignment horizontal="left" vertical="center"/>
    </xf>
    <xf numFmtId="3" fontId="5" fillId="0" borderId="10" xfId="0" applyNumberFormat="1" applyFont="1" applyBorder="1" applyAlignment="1" quotePrefix="1">
      <alignment horizontal="left" vertical="center"/>
    </xf>
    <xf numFmtId="3" fontId="11" fillId="0" borderId="10" xfId="0" applyNumberFormat="1" applyFont="1" applyFill="1" applyBorder="1" applyAlignment="1" applyProtection="1">
      <alignment horizontal="right"/>
      <protection/>
    </xf>
    <xf numFmtId="3" fontId="12" fillId="33" borderId="10" xfId="0" applyNumberFormat="1" applyFont="1" applyFill="1" applyBorder="1" applyAlignment="1" applyProtection="1">
      <alignment/>
      <protection/>
    </xf>
    <xf numFmtId="0" fontId="12" fillId="33" borderId="10" xfId="0" applyNumberFormat="1" applyFont="1" applyFill="1" applyBorder="1" applyAlignment="1" applyProtection="1">
      <alignment/>
      <protection/>
    </xf>
    <xf numFmtId="0" fontId="11" fillId="0" borderId="10" xfId="0" applyNumberFormat="1" applyFont="1" applyFill="1" applyBorder="1" applyAlignment="1" applyProtection="1">
      <alignment horizontal="center" wrapText="1"/>
      <protection/>
    </xf>
    <xf numFmtId="179" fontId="6" fillId="0" borderId="46" xfId="59" applyFont="1" applyBorder="1" applyAlignment="1">
      <alignment horizontal="right"/>
    </xf>
    <xf numFmtId="4" fontId="6" fillId="0" borderId="0" xfId="0" applyNumberFormat="1" applyFont="1" applyBorder="1" applyAlignment="1">
      <alignment horizontal="right"/>
    </xf>
    <xf numFmtId="179" fontId="6" fillId="0" borderId="47" xfId="59" applyFont="1" applyBorder="1" applyAlignment="1">
      <alignment/>
    </xf>
    <xf numFmtId="4" fontId="6" fillId="0" borderId="35" xfId="0" applyNumberFormat="1" applyFont="1" applyBorder="1" applyAlignment="1">
      <alignment/>
    </xf>
    <xf numFmtId="3" fontId="11" fillId="19" borderId="10" xfId="0" applyNumberFormat="1" applyFont="1" applyFill="1" applyBorder="1" applyAlignment="1" applyProtection="1">
      <alignment wrapText="1"/>
      <protection/>
    </xf>
    <xf numFmtId="3" fontId="12" fillId="33" borderId="31" xfId="0" applyNumberFormat="1" applyFont="1" applyFill="1" applyBorder="1" applyAlignment="1" applyProtection="1">
      <alignment/>
      <protection/>
    </xf>
    <xf numFmtId="0" fontId="12" fillId="0" borderId="27" xfId="0" applyNumberFormat="1" applyFont="1" applyFill="1" applyBorder="1" applyAlignment="1" applyProtection="1">
      <alignment/>
      <protection/>
    </xf>
    <xf numFmtId="0" fontId="12" fillId="0" borderId="48" xfId="0" applyNumberFormat="1" applyFont="1" applyFill="1" applyBorder="1" applyAlignment="1" applyProtection="1">
      <alignment/>
      <protection/>
    </xf>
    <xf numFmtId="0" fontId="12" fillId="0" borderId="49" xfId="0" applyNumberFormat="1" applyFont="1" applyFill="1" applyBorder="1" applyAlignment="1" applyProtection="1">
      <alignment/>
      <protection/>
    </xf>
    <xf numFmtId="0" fontId="12" fillId="0" borderId="48" xfId="0" applyNumberFormat="1" applyFont="1" applyFill="1" applyBorder="1" applyAlignment="1" applyProtection="1">
      <alignment horizontal="center"/>
      <protection/>
    </xf>
    <xf numFmtId="0" fontId="12" fillId="0" borderId="48" xfId="0" applyNumberFormat="1" applyFont="1" applyFill="1" applyBorder="1" applyAlignment="1" applyProtection="1">
      <alignment wrapText="1"/>
      <protection/>
    </xf>
    <xf numFmtId="3" fontId="12" fillId="33" borderId="48" xfId="0" applyNumberFormat="1" applyFont="1" applyFill="1" applyBorder="1" applyAlignment="1" applyProtection="1">
      <alignment/>
      <protection/>
    </xf>
    <xf numFmtId="3" fontId="12" fillId="0" borderId="48" xfId="0" applyNumberFormat="1" applyFont="1" applyFill="1" applyBorder="1" applyAlignment="1" applyProtection="1">
      <alignment/>
      <protection/>
    </xf>
    <xf numFmtId="0" fontId="3" fillId="0" borderId="14" xfId="0" applyFont="1" applyBorder="1" applyAlignment="1">
      <alignment horizontal="left"/>
    </xf>
    <xf numFmtId="0" fontId="3" fillId="0" borderId="50" xfId="0" applyFont="1" applyBorder="1" applyAlignment="1">
      <alignment horizontal="left" wrapText="1"/>
    </xf>
    <xf numFmtId="0" fontId="3" fillId="0" borderId="14" xfId="0" applyFont="1" applyBorder="1" applyAlignment="1">
      <alignment horizontal="left" wrapText="1"/>
    </xf>
    <xf numFmtId="3" fontId="0" fillId="0" borderId="51" xfId="0" applyNumberFormat="1" applyBorder="1" applyAlignment="1">
      <alignment/>
    </xf>
    <xf numFmtId="3" fontId="2" fillId="0" borderId="50" xfId="0" applyNumberFormat="1" applyFont="1" applyBorder="1" applyAlignment="1">
      <alignment/>
    </xf>
    <xf numFmtId="0" fontId="0" fillId="0" borderId="43" xfId="0" applyBorder="1" applyAlignment="1">
      <alignment/>
    </xf>
    <xf numFmtId="0" fontId="2" fillId="0" borderId="52" xfId="0" applyFont="1" applyBorder="1" applyAlignment="1">
      <alignment/>
    </xf>
    <xf numFmtId="0" fontId="2" fillId="0" borderId="53" xfId="0" applyFont="1" applyBorder="1" applyAlignment="1">
      <alignment/>
    </xf>
    <xf numFmtId="0" fontId="0" fillId="0" borderId="53" xfId="0" applyBorder="1" applyAlignment="1">
      <alignment/>
    </xf>
    <xf numFmtId="0" fontId="0" fillId="0" borderId="54" xfId="0" applyBorder="1" applyAlignment="1">
      <alignment/>
    </xf>
    <xf numFmtId="0" fontId="11" fillId="19" borderId="10" xfId="0" applyNumberFormat="1" applyFont="1" applyFill="1" applyBorder="1" applyAlignment="1" applyProtection="1">
      <alignment horizontal="right"/>
      <protection/>
    </xf>
    <xf numFmtId="3" fontId="11" fillId="19" borderId="10" xfId="0" applyNumberFormat="1" applyFont="1" applyFill="1" applyBorder="1" applyAlignment="1" applyProtection="1">
      <alignment horizontal="right"/>
      <protection/>
    </xf>
    <xf numFmtId="0" fontId="11" fillId="33" borderId="10" xfId="0" applyNumberFormat="1" applyFont="1" applyFill="1" applyBorder="1" applyAlignment="1" applyProtection="1">
      <alignment/>
      <protection/>
    </xf>
    <xf numFmtId="0" fontId="12" fillId="33" borderId="10" xfId="0" applyNumberFormat="1" applyFont="1" applyFill="1" applyBorder="1" applyAlignment="1" applyProtection="1">
      <alignment horizontal="center"/>
      <protection/>
    </xf>
    <xf numFmtId="0" fontId="3" fillId="0" borderId="55" xfId="0" applyFont="1" applyBorder="1" applyAlignment="1">
      <alignment horizontal="left" wrapText="1"/>
    </xf>
    <xf numFmtId="3" fontId="4" fillId="0" borderId="49" xfId="0" applyNumberFormat="1" applyFont="1" applyBorder="1" applyAlignment="1">
      <alignment horizontal="right" vertical="center" wrapText="1"/>
    </xf>
    <xf numFmtId="0" fontId="4" fillId="0" borderId="49" xfId="0" applyFont="1" applyBorder="1" applyAlignment="1">
      <alignment horizont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56" xfId="0" applyFont="1" applyBorder="1" applyAlignment="1">
      <alignment horizontal="center" vertical="center" wrapText="1"/>
    </xf>
    <xf numFmtId="0" fontId="4" fillId="0" borderId="57" xfId="0" applyFont="1" applyBorder="1" applyAlignment="1">
      <alignment horizontal="center" vertical="center" wrapText="1"/>
    </xf>
    <xf numFmtId="3" fontId="11" fillId="0" borderId="10" xfId="0" applyNumberFormat="1" applyFont="1" applyFill="1" applyBorder="1" applyAlignment="1" applyProtection="1">
      <alignment wrapText="1"/>
      <protection/>
    </xf>
    <xf numFmtId="0" fontId="0" fillId="33" borderId="10" xfId="0" applyNumberFormat="1" applyFont="1" applyFill="1" applyBorder="1" applyAlignment="1" applyProtection="1">
      <alignment/>
      <protection/>
    </xf>
    <xf numFmtId="0" fontId="5" fillId="0" borderId="0" xfId="0" applyNumberFormat="1" applyFont="1" applyBorder="1" applyAlignment="1">
      <alignment horizontal="center" wrapText="1"/>
    </xf>
    <xf numFmtId="3" fontId="5" fillId="0" borderId="0" xfId="0" applyNumberFormat="1" applyFont="1" applyFill="1" applyBorder="1" applyAlignment="1" quotePrefix="1">
      <alignment horizontal="left"/>
    </xf>
    <xf numFmtId="3" fontId="6" fillId="0" borderId="0" xfId="0" applyNumberFormat="1" applyFont="1" applyFill="1" applyBorder="1" applyAlignment="1">
      <alignment horizontal="left"/>
    </xf>
    <xf numFmtId="179" fontId="6" fillId="0" borderId="46" xfId="59" applyFont="1" applyBorder="1" applyAlignment="1">
      <alignment/>
    </xf>
    <xf numFmtId="179" fontId="6" fillId="0" borderId="0" xfId="59" applyFont="1" applyBorder="1" applyAlignment="1">
      <alignment horizontal="right"/>
    </xf>
    <xf numFmtId="3" fontId="11" fillId="19" borderId="10" xfId="0" applyNumberFormat="1" applyFont="1" applyFill="1" applyBorder="1" applyAlignment="1" applyProtection="1">
      <alignment horizontal="center"/>
      <protection/>
    </xf>
    <xf numFmtId="0" fontId="11" fillId="33" borderId="10" xfId="0" applyNumberFormat="1" applyFont="1" applyFill="1" applyBorder="1" applyAlignment="1" applyProtection="1">
      <alignment horizontal="center"/>
      <protection/>
    </xf>
    <xf numFmtId="0" fontId="13" fillId="0" borderId="10" xfId="0" applyNumberFormat="1" applyFont="1" applyFill="1" applyBorder="1" applyAlignment="1" applyProtection="1">
      <alignment wrapText="1"/>
      <protection/>
    </xf>
    <xf numFmtId="3" fontId="5" fillId="19" borderId="10" xfId="0" applyNumberFormat="1" applyFont="1" applyFill="1" applyBorder="1" applyAlignment="1">
      <alignment horizontal="left"/>
    </xf>
    <xf numFmtId="0" fontId="3" fillId="0" borderId="58" xfId="0" applyFont="1" applyBorder="1" applyAlignment="1">
      <alignment horizontal="center" vertical="center" wrapText="1"/>
    </xf>
    <xf numFmtId="0" fontId="4" fillId="0" borderId="59" xfId="0" applyFont="1" applyBorder="1" applyAlignment="1">
      <alignment horizontal="center"/>
    </xf>
    <xf numFmtId="0" fontId="3" fillId="0" borderId="21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4" fillId="0" borderId="0" xfId="0" applyFont="1" applyAlignment="1" quotePrefix="1">
      <alignment wrapText="1"/>
    </xf>
    <xf numFmtId="0" fontId="0" fillId="0" borderId="0" xfId="0" applyAlignment="1">
      <alignment wrapText="1"/>
    </xf>
    <xf numFmtId="0" fontId="9" fillId="0" borderId="0" xfId="0" applyFont="1" applyAlignment="1">
      <alignment horizontal="center"/>
    </xf>
    <xf numFmtId="0" fontId="3" fillId="0" borderId="0" xfId="0" applyFont="1" applyAlignment="1" quotePrefix="1">
      <alignment horizontal="center"/>
    </xf>
    <xf numFmtId="0" fontId="3" fillId="0" borderId="0" xfId="0" applyFont="1" applyAlignment="1">
      <alignment horizontal="center"/>
    </xf>
    <xf numFmtId="0" fontId="3" fillId="0" borderId="22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3" fillId="34" borderId="12" xfId="0" applyFont="1" applyFill="1" applyBorder="1" applyAlignment="1">
      <alignment horizontal="center"/>
    </xf>
    <xf numFmtId="0" fontId="4" fillId="34" borderId="13" xfId="0" applyFont="1" applyFill="1" applyBorder="1" applyAlignment="1">
      <alignment horizontal="center"/>
    </xf>
    <xf numFmtId="0" fontId="4" fillId="34" borderId="29" xfId="0" applyFont="1" applyFill="1" applyBorder="1" applyAlignment="1">
      <alignment horizontal="center"/>
    </xf>
    <xf numFmtId="0" fontId="3" fillId="0" borderId="50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3" fontId="0" fillId="0" borderId="12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9" xfId="0" applyBorder="1" applyAlignment="1">
      <alignment horizontal="center"/>
    </xf>
    <xf numFmtId="0" fontId="5" fillId="0" borderId="58" xfId="0" applyFont="1" applyBorder="1" applyAlignment="1">
      <alignment horizontal="center" vertical="center" wrapText="1"/>
    </xf>
    <xf numFmtId="0" fontId="0" fillId="0" borderId="59" xfId="0" applyBorder="1" applyAlignment="1">
      <alignment horizontal="center"/>
    </xf>
    <xf numFmtId="0" fontId="0" fillId="0" borderId="12" xfId="0" applyBorder="1" applyAlignment="1">
      <alignment horizontal="center"/>
    </xf>
    <xf numFmtId="0" fontId="5" fillId="34" borderId="12" xfId="0" applyFont="1" applyFill="1" applyBorder="1" applyAlignment="1">
      <alignment horizontal="center"/>
    </xf>
    <xf numFmtId="0" fontId="6" fillId="34" borderId="13" xfId="0" applyFont="1" applyFill="1" applyBorder="1" applyAlignment="1">
      <alignment horizontal="center"/>
    </xf>
    <xf numFmtId="0" fontId="6" fillId="34" borderId="29" xfId="0" applyFont="1" applyFill="1" applyBorder="1" applyAlignment="1">
      <alignment horizontal="center"/>
    </xf>
    <xf numFmtId="3" fontId="5" fillId="0" borderId="41" xfId="0" applyNumberFormat="1" applyFont="1" applyBorder="1" applyAlignment="1">
      <alignment horizontal="left" vertical="center" wrapText="1"/>
    </xf>
    <xf numFmtId="0" fontId="5" fillId="0" borderId="0" xfId="0" applyNumberFormat="1" applyFont="1" applyAlignment="1">
      <alignment horizontal="center" wrapText="1"/>
    </xf>
    <xf numFmtId="0" fontId="6" fillId="0" borderId="0" xfId="0" applyFont="1" applyAlignment="1">
      <alignment horizontal="center" wrapText="1"/>
    </xf>
    <xf numFmtId="3" fontId="5" fillId="0" borderId="41" xfId="0" applyNumberFormat="1" applyFont="1" applyBorder="1" applyAlignment="1">
      <alignment horizontal="left" vertical="center"/>
    </xf>
    <xf numFmtId="3" fontId="6" fillId="0" borderId="38" xfId="0" applyNumberFormat="1" applyFont="1" applyBorder="1" applyAlignment="1">
      <alignment/>
    </xf>
    <xf numFmtId="0" fontId="0" fillId="0" borderId="38" xfId="0" applyBorder="1" applyAlignment="1">
      <alignment/>
    </xf>
    <xf numFmtId="3" fontId="6" fillId="0" borderId="0" xfId="0" applyNumberFormat="1" applyFont="1" applyBorder="1" applyAlignment="1" quotePrefix="1">
      <alignment horizontal="left"/>
    </xf>
    <xf numFmtId="0" fontId="0" fillId="0" borderId="0" xfId="0" applyAlignment="1">
      <alignment/>
    </xf>
    <xf numFmtId="0" fontId="0" fillId="0" borderId="0" xfId="0" applyFont="1" applyAlignment="1">
      <alignment/>
    </xf>
    <xf numFmtId="3" fontId="6" fillId="0" borderId="0" xfId="0" applyNumberFormat="1" applyFont="1" applyBorder="1" applyAlignment="1">
      <alignment/>
    </xf>
    <xf numFmtId="3" fontId="6" fillId="0" borderId="0" xfId="0" applyNumberFormat="1" applyFont="1" applyAlignment="1">
      <alignment/>
    </xf>
    <xf numFmtId="0" fontId="5" fillId="0" borderId="10" xfId="0" applyNumberFormat="1" applyFont="1" applyBorder="1" applyAlignment="1">
      <alignment horizontal="left" vertical="center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1</xdr:col>
      <xdr:colOff>0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990600"/>
          <a:ext cx="2409825" cy="1162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19050</xdr:rowOff>
    </xdr:from>
    <xdr:to>
      <xdr:col>0</xdr:col>
      <xdr:colOff>2409825</xdr:colOff>
      <xdr:row>8</xdr:row>
      <xdr:rowOff>762000</xdr:rowOff>
    </xdr:to>
    <xdr:sp>
      <xdr:nvSpPr>
        <xdr:cNvPr id="2" name="Line 2"/>
        <xdr:cNvSpPr>
          <a:spLocks/>
        </xdr:cNvSpPr>
      </xdr:nvSpPr>
      <xdr:spPr>
        <a:xfrm>
          <a:off x="28575" y="990600"/>
          <a:ext cx="2381250" cy="1152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</xdr:row>
      <xdr:rowOff>19050</xdr:rowOff>
    </xdr:from>
    <xdr:to>
      <xdr:col>0</xdr:col>
      <xdr:colOff>2409825</xdr:colOff>
      <xdr:row>6</xdr:row>
      <xdr:rowOff>762000</xdr:rowOff>
    </xdr:to>
    <xdr:sp>
      <xdr:nvSpPr>
        <xdr:cNvPr id="1" name="Line 1"/>
        <xdr:cNvSpPr>
          <a:spLocks/>
        </xdr:cNvSpPr>
      </xdr:nvSpPr>
      <xdr:spPr>
        <a:xfrm>
          <a:off x="28575" y="809625"/>
          <a:ext cx="2381250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zoomScale="75" zoomScaleNormal="75" zoomScalePageLayoutView="0" workbookViewId="0" topLeftCell="A1">
      <selection activeCell="G20" sqref="G20"/>
    </sheetView>
  </sheetViews>
  <sheetFormatPr defaultColWidth="9.140625" defaultRowHeight="12.75"/>
  <cols>
    <col min="1" max="1" width="36.421875" style="0" customWidth="1"/>
    <col min="2" max="2" width="19.421875" style="0" customWidth="1"/>
    <col min="3" max="3" width="30.7109375" style="0" customWidth="1"/>
    <col min="4" max="6" width="20.7109375" style="0" customWidth="1"/>
    <col min="7" max="7" width="26.140625" style="0" customWidth="1"/>
    <col min="8" max="8" width="20.7109375" style="0" customWidth="1"/>
    <col min="9" max="9" width="8.140625" style="0" customWidth="1"/>
  </cols>
  <sheetData>
    <row r="1" ht="12" customHeight="1">
      <c r="H1" s="54" t="s">
        <v>20</v>
      </c>
    </row>
    <row r="3" spans="1:8" s="8" customFormat="1" ht="20.25">
      <c r="A3" s="207" t="s">
        <v>109</v>
      </c>
      <c r="B3" s="207"/>
      <c r="C3" s="207"/>
      <c r="D3" s="207"/>
      <c r="E3" s="207"/>
      <c r="F3" s="207"/>
      <c r="G3" s="207"/>
      <c r="H3" s="207"/>
    </row>
    <row r="4" spans="1:9" s="8" customFormat="1" ht="15.75" customHeight="1">
      <c r="A4" s="208"/>
      <c r="B4" s="209"/>
      <c r="C4" s="209"/>
      <c r="D4" s="209"/>
      <c r="E4" s="209"/>
      <c r="F4" s="209"/>
      <c r="G4" s="209"/>
      <c r="H4" s="209"/>
      <c r="I4" s="9"/>
    </row>
    <row r="5" s="8" customFormat="1" ht="15" hidden="1"/>
    <row r="6" spans="1:8" s="8" customFormat="1" ht="15.75" thickBot="1">
      <c r="A6" s="8" t="s">
        <v>41</v>
      </c>
      <c r="H6" s="29" t="s">
        <v>1</v>
      </c>
    </row>
    <row r="7" spans="1:8" s="8" customFormat="1" ht="16.5" thickBot="1">
      <c r="A7" s="30" t="s">
        <v>3</v>
      </c>
      <c r="B7" s="215" t="s">
        <v>81</v>
      </c>
      <c r="C7" s="216"/>
      <c r="D7" s="216"/>
      <c r="E7" s="216"/>
      <c r="F7" s="216"/>
      <c r="G7" s="216"/>
      <c r="H7" s="217"/>
    </row>
    <row r="8" spans="1:8" s="8" customFormat="1" ht="15.75" customHeight="1">
      <c r="A8" s="31" t="s">
        <v>26</v>
      </c>
      <c r="B8" s="218" t="s">
        <v>4</v>
      </c>
      <c r="C8" s="201" t="s">
        <v>5</v>
      </c>
      <c r="D8" s="201" t="s">
        <v>6</v>
      </c>
      <c r="E8" s="203" t="s">
        <v>7</v>
      </c>
      <c r="F8" s="203" t="s">
        <v>0</v>
      </c>
      <c r="G8" s="203" t="s">
        <v>23</v>
      </c>
      <c r="H8" s="210" t="s">
        <v>24</v>
      </c>
    </row>
    <row r="9" spans="1:8" s="8" customFormat="1" ht="60.75" customHeight="1" thickBot="1">
      <c r="A9" s="32" t="s">
        <v>25</v>
      </c>
      <c r="B9" s="219"/>
      <c r="C9" s="202"/>
      <c r="D9" s="202"/>
      <c r="E9" s="204"/>
      <c r="F9" s="204"/>
      <c r="G9" s="204"/>
      <c r="H9" s="211"/>
    </row>
    <row r="10" spans="1:8" s="8" customFormat="1" ht="30" customHeight="1">
      <c r="A10" s="171">
        <v>634</v>
      </c>
      <c r="B10" s="111"/>
      <c r="C10" s="34"/>
      <c r="D10" s="34"/>
      <c r="E10" s="111">
        <v>6800</v>
      </c>
      <c r="F10" s="33"/>
      <c r="G10" s="45"/>
      <c r="H10" s="35"/>
    </row>
    <row r="11" spans="1:8" s="8" customFormat="1" ht="30" customHeight="1">
      <c r="A11" s="184">
        <v>636</v>
      </c>
      <c r="B11" s="185">
        <v>3065000</v>
      </c>
      <c r="C11" s="186"/>
      <c r="D11" s="186"/>
      <c r="E11" s="185">
        <v>15800</v>
      </c>
      <c r="F11" s="187"/>
      <c r="G11" s="188"/>
      <c r="H11" s="189"/>
    </row>
    <row r="12" spans="1:8" s="8" customFormat="1" ht="30" customHeight="1">
      <c r="A12" s="184">
        <v>638</v>
      </c>
      <c r="B12" s="185"/>
      <c r="C12" s="186"/>
      <c r="D12" s="186">
        <v>128093</v>
      </c>
      <c r="E12" s="185"/>
      <c r="F12" s="187"/>
      <c r="G12" s="188"/>
      <c r="H12" s="189"/>
    </row>
    <row r="13" spans="1:8" s="8" customFormat="1" ht="30" customHeight="1">
      <c r="A13" s="172">
        <v>663</v>
      </c>
      <c r="B13" s="37"/>
      <c r="C13" s="37"/>
      <c r="D13" s="37"/>
      <c r="E13" s="37"/>
      <c r="F13" s="110">
        <f>SUM('FP Ril'!E15)</f>
        <v>3000</v>
      </c>
      <c r="G13" s="46"/>
      <c r="H13" s="38"/>
    </row>
    <row r="14" spans="1:8" s="8" customFormat="1" ht="30" customHeight="1">
      <c r="A14" s="170">
        <v>652</v>
      </c>
      <c r="B14" s="37"/>
      <c r="C14" s="37"/>
      <c r="D14" s="110">
        <v>140000</v>
      </c>
      <c r="E14" s="37"/>
      <c r="F14" s="37"/>
      <c r="G14" s="46"/>
      <c r="H14" s="38"/>
    </row>
    <row r="15" spans="1:8" s="8" customFormat="1" ht="30" customHeight="1">
      <c r="A15" s="172">
        <v>671</v>
      </c>
      <c r="B15" s="110" t="e">
        <f>SUM('FP Ril'!#REF!)</f>
        <v>#REF!</v>
      </c>
      <c r="C15" s="37"/>
      <c r="D15" s="37"/>
      <c r="E15" s="37"/>
      <c r="F15" s="37"/>
      <c r="G15" s="46"/>
      <c r="H15" s="38"/>
    </row>
    <row r="16" spans="1:8" s="8" customFormat="1" ht="30" customHeight="1">
      <c r="A16" s="172">
        <v>922</v>
      </c>
      <c r="B16" s="110"/>
      <c r="C16" s="37"/>
      <c r="D16" s="37">
        <v>1000</v>
      </c>
      <c r="E16" s="37"/>
      <c r="F16" s="37"/>
      <c r="G16" s="46"/>
      <c r="H16" s="38"/>
    </row>
    <row r="17" spans="1:8" s="8" customFormat="1" ht="30" customHeight="1">
      <c r="A17" s="104"/>
      <c r="B17" s="37"/>
      <c r="C17" s="37"/>
      <c r="D17" s="37"/>
      <c r="E17" s="37"/>
      <c r="F17" s="37"/>
      <c r="G17" s="46"/>
      <c r="H17" s="38"/>
    </row>
    <row r="18" spans="1:8" s="8" customFormat="1" ht="30" customHeight="1">
      <c r="A18" s="36"/>
      <c r="B18" s="37"/>
      <c r="C18" s="37"/>
      <c r="D18" s="37"/>
      <c r="E18" s="37"/>
      <c r="F18" s="37"/>
      <c r="G18" s="46"/>
      <c r="H18" s="38"/>
    </row>
    <row r="19" spans="1:8" s="8" customFormat="1" ht="30" customHeight="1">
      <c r="A19" s="36"/>
      <c r="B19" s="37"/>
      <c r="C19" s="37"/>
      <c r="D19" s="37"/>
      <c r="E19" s="37"/>
      <c r="F19" s="37"/>
      <c r="G19" s="46"/>
      <c r="H19" s="38"/>
    </row>
    <row r="20" spans="1:8" s="8" customFormat="1" ht="30" customHeight="1">
      <c r="A20" s="36"/>
      <c r="B20" s="37"/>
      <c r="C20" s="37"/>
      <c r="D20" s="37"/>
      <c r="E20" s="37"/>
      <c r="F20" s="37"/>
      <c r="G20" s="46"/>
      <c r="H20" s="38"/>
    </row>
    <row r="21" spans="1:8" s="8" customFormat="1" ht="30" customHeight="1">
      <c r="A21" s="36"/>
      <c r="B21" s="37"/>
      <c r="C21" s="37"/>
      <c r="D21" s="37"/>
      <c r="E21" s="37"/>
      <c r="F21" s="37"/>
      <c r="G21" s="46"/>
      <c r="H21" s="38"/>
    </row>
    <row r="22" spans="1:8" s="8" customFormat="1" ht="30" customHeight="1">
      <c r="A22" s="36"/>
      <c r="B22" s="37"/>
      <c r="C22" s="37"/>
      <c r="D22" s="37"/>
      <c r="E22" s="37"/>
      <c r="F22" s="37"/>
      <c r="G22" s="46"/>
      <c r="H22" s="38"/>
    </row>
    <row r="23" spans="1:8" s="8" customFormat="1" ht="30" customHeight="1" thickBot="1">
      <c r="A23" s="39"/>
      <c r="B23" s="40"/>
      <c r="C23" s="40"/>
      <c r="D23" s="40"/>
      <c r="E23" s="40"/>
      <c r="F23" s="40"/>
      <c r="G23" s="47"/>
      <c r="H23" s="41"/>
    </row>
    <row r="24" spans="1:8" s="8" customFormat="1" ht="30" customHeight="1" thickBot="1">
      <c r="A24" s="42" t="s">
        <v>2</v>
      </c>
      <c r="B24" s="43">
        <v>3405000</v>
      </c>
      <c r="C24" s="43">
        <f>SUM(C10:C23)</f>
        <v>0</v>
      </c>
      <c r="D24" s="43">
        <v>269093</v>
      </c>
      <c r="E24" s="43">
        <f>SUM(E10:E23)</f>
        <v>22600</v>
      </c>
      <c r="F24" s="43">
        <f>SUM(F10:F23)</f>
        <v>3000</v>
      </c>
      <c r="G24" s="44"/>
      <c r="H24" s="44"/>
    </row>
    <row r="25" spans="1:8" s="8" customFormat="1" ht="30" customHeight="1" thickBot="1">
      <c r="A25" s="42" t="s">
        <v>112</v>
      </c>
      <c r="B25" s="212">
        <f>SUM(B24+D24+E24+F24)</f>
        <v>3699693</v>
      </c>
      <c r="C25" s="213"/>
      <c r="D25" s="213"/>
      <c r="E25" s="213"/>
      <c r="F25" s="213"/>
      <c r="G25" s="213"/>
      <c r="H25" s="214"/>
    </row>
    <row r="26" s="8" customFormat="1" ht="15"/>
    <row r="27" spans="1:15" s="8" customFormat="1" ht="15.75">
      <c r="A27" s="7"/>
      <c r="G27" s="55"/>
      <c r="H27" s="55"/>
      <c r="I27" s="55"/>
      <c r="J27"/>
      <c r="K27"/>
      <c r="L27"/>
      <c r="M27"/>
      <c r="N27"/>
      <c r="O27"/>
    </row>
    <row r="28" spans="1:15" s="8" customFormat="1" ht="15">
      <c r="A28" s="53"/>
      <c r="I28"/>
      <c r="J28"/>
      <c r="K28"/>
      <c r="L28"/>
      <c r="M28"/>
      <c r="N28"/>
      <c r="O28"/>
    </row>
    <row r="29" spans="1:15" s="8" customFormat="1" ht="34.5" customHeight="1">
      <c r="A29" s="205"/>
      <c r="B29" s="206"/>
      <c r="C29" s="206"/>
      <c r="D29" s="206"/>
      <c r="E29" s="206"/>
      <c r="F29" s="206"/>
      <c r="G29" s="206"/>
      <c r="H29" s="206"/>
      <c r="I29" s="206"/>
      <c r="J29" s="206"/>
      <c r="K29" s="206"/>
      <c r="L29" s="206"/>
      <c r="M29" s="206"/>
      <c r="N29" s="206"/>
      <c r="O29" s="206"/>
    </row>
    <row r="30" spans="1:15" s="8" customFormat="1" ht="15">
      <c r="A30" s="53"/>
      <c r="I30"/>
      <c r="J30"/>
      <c r="K30"/>
      <c r="L30"/>
      <c r="M30"/>
      <c r="N30"/>
      <c r="O30"/>
    </row>
    <row r="31" s="8" customFormat="1" ht="15"/>
    <row r="32" s="8" customFormat="1" ht="15"/>
    <row r="33" s="8" customFormat="1" ht="15"/>
    <row r="34" s="8" customFormat="1" ht="15"/>
    <row r="35" s="8" customFormat="1" ht="15"/>
    <row r="36" s="8" customFormat="1" ht="15"/>
    <row r="37" s="8" customFormat="1" ht="15"/>
    <row r="38" s="8" customFormat="1" ht="15"/>
    <row r="39" s="8" customFormat="1" ht="15"/>
    <row r="40" s="8" customFormat="1" ht="15"/>
    <row r="41" s="8" customFormat="1" ht="15"/>
    <row r="42" s="8" customFormat="1" ht="15"/>
    <row r="43" s="8" customFormat="1" ht="15"/>
    <row r="44" s="8" customFormat="1" ht="15"/>
    <row r="45" s="8" customFormat="1" ht="15"/>
    <row r="46" s="8" customFormat="1" ht="15"/>
    <row r="47" s="8" customFormat="1" ht="15"/>
    <row r="48" s="8" customFormat="1" ht="15"/>
    <row r="49" s="8" customFormat="1" ht="15"/>
    <row r="50" s="8" customFormat="1" ht="15"/>
    <row r="51" s="8" customFormat="1" ht="15"/>
    <row r="52" s="8" customFormat="1" ht="15"/>
    <row r="53" s="8" customFormat="1" ht="15"/>
    <row r="54" s="8" customFormat="1" ht="15"/>
    <row r="55" s="8" customFormat="1" ht="15"/>
    <row r="56" s="8" customFormat="1" ht="15"/>
    <row r="57" s="8" customFormat="1" ht="15"/>
    <row r="58" s="8" customFormat="1" ht="15"/>
    <row r="59" s="8" customFormat="1" ht="15"/>
    <row r="60" s="8" customFormat="1" ht="15"/>
    <row r="61" s="8" customFormat="1" ht="15"/>
    <row r="62" s="8" customFormat="1" ht="15"/>
    <row r="63" s="8" customFormat="1" ht="15"/>
    <row r="64" s="8" customFormat="1" ht="15"/>
    <row r="65" s="8" customFormat="1" ht="15"/>
    <row r="66" s="8" customFormat="1" ht="15"/>
    <row r="67" s="8" customFormat="1" ht="15"/>
    <row r="68" s="8" customFormat="1" ht="15"/>
    <row r="69" s="8" customFormat="1" ht="15"/>
    <row r="70" s="8" customFormat="1" ht="15"/>
    <row r="71" s="8" customFormat="1" ht="15"/>
    <row r="72" s="8" customFormat="1" ht="15"/>
    <row r="73" s="8" customFormat="1" ht="15"/>
    <row r="74" s="8" customFormat="1" ht="15"/>
  </sheetData>
  <sheetProtection/>
  <mergeCells count="12">
    <mergeCell ref="B8:B9"/>
    <mergeCell ref="C8:C9"/>
    <mergeCell ref="D8:D9"/>
    <mergeCell ref="G8:G9"/>
    <mergeCell ref="A29:O29"/>
    <mergeCell ref="A3:H3"/>
    <mergeCell ref="A4:H4"/>
    <mergeCell ref="H8:H9"/>
    <mergeCell ref="B25:H25"/>
    <mergeCell ref="B7:H7"/>
    <mergeCell ref="E8:E9"/>
    <mergeCell ref="F8:F9"/>
  </mergeCells>
  <printOptions/>
  <pageMargins left="0.3937007874015748" right="0.2362204724409449" top="0.35433070866141736" bottom="0.6692913385826772" header="0.6692913385826772" footer="0.2755905511811024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4"/>
  <sheetViews>
    <sheetView zoomScalePageLayoutView="0" workbookViewId="0" topLeftCell="A16">
      <selection activeCell="L15" sqref="L15"/>
    </sheetView>
  </sheetViews>
  <sheetFormatPr defaultColWidth="9.140625" defaultRowHeight="12.75"/>
  <cols>
    <col min="1" max="1" width="36.7109375" style="0" customWidth="1"/>
    <col min="2" max="2" width="14.421875" style="0" customWidth="1"/>
    <col min="3" max="3" width="9.8515625" style="0" customWidth="1"/>
    <col min="4" max="4" width="15.140625" style="0" customWidth="1"/>
    <col min="5" max="5" width="10.7109375" style="0" customWidth="1"/>
    <col min="6" max="6" width="11.00390625" style="0" customWidth="1"/>
    <col min="7" max="7" width="25.421875" style="0" customWidth="1"/>
    <col min="8" max="8" width="14.421875" style="0" customWidth="1"/>
    <col min="9" max="9" width="17.8515625" style="0" customWidth="1"/>
    <col min="10" max="10" width="10.140625" style="0" customWidth="1"/>
    <col min="11" max="11" width="10.421875" style="0" customWidth="1"/>
    <col min="12" max="12" width="11.00390625" style="0" customWidth="1"/>
    <col min="13" max="13" width="10.7109375" style="0" customWidth="1"/>
    <col min="14" max="14" width="21.8515625" style="0" customWidth="1"/>
    <col min="15" max="15" width="16.00390625" style="0" customWidth="1"/>
  </cols>
  <sheetData>
    <row r="1" ht="12.75">
      <c r="N1" s="54" t="s">
        <v>21</v>
      </c>
    </row>
    <row r="2" spans="1:15" ht="20.25">
      <c r="A2" s="207" t="s">
        <v>110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</row>
    <row r="3" spans="1:15" ht="15.75">
      <c r="A3" s="208"/>
      <c r="B3" s="209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</row>
    <row r="4" spans="1:15" ht="13.5" thickBot="1">
      <c r="A4" t="s">
        <v>41</v>
      </c>
      <c r="O4" s="10" t="s">
        <v>1</v>
      </c>
    </row>
    <row r="5" spans="1:15" ht="15.75" thickBot="1">
      <c r="A5" s="11" t="s">
        <v>3</v>
      </c>
      <c r="B5" s="226" t="s">
        <v>90</v>
      </c>
      <c r="C5" s="227"/>
      <c r="D5" s="227"/>
      <c r="E5" s="227"/>
      <c r="F5" s="227"/>
      <c r="G5" s="227"/>
      <c r="H5" s="228"/>
      <c r="I5" s="226" t="s">
        <v>111</v>
      </c>
      <c r="J5" s="227"/>
      <c r="K5" s="227"/>
      <c r="L5" s="227"/>
      <c r="M5" s="227"/>
      <c r="N5" s="227"/>
      <c r="O5" s="228"/>
    </row>
    <row r="6" spans="1:15" ht="15.75" customHeight="1">
      <c r="A6" s="12" t="s">
        <v>28</v>
      </c>
      <c r="B6" s="218" t="s">
        <v>4</v>
      </c>
      <c r="C6" s="201" t="s">
        <v>5</v>
      </c>
      <c r="D6" s="201" t="s">
        <v>6</v>
      </c>
      <c r="E6" s="203" t="s">
        <v>7</v>
      </c>
      <c r="F6" s="203" t="s">
        <v>0</v>
      </c>
      <c r="G6" s="203" t="s">
        <v>23</v>
      </c>
      <c r="H6" s="210" t="s">
        <v>24</v>
      </c>
      <c r="I6" s="218" t="s">
        <v>4</v>
      </c>
      <c r="J6" s="223" t="s">
        <v>5</v>
      </c>
      <c r="K6" s="223" t="s">
        <v>6</v>
      </c>
      <c r="L6" s="203" t="s">
        <v>7</v>
      </c>
      <c r="M6" s="203" t="s">
        <v>0</v>
      </c>
      <c r="N6" s="203" t="s">
        <v>23</v>
      </c>
      <c r="O6" s="210" t="s">
        <v>24</v>
      </c>
    </row>
    <row r="7" spans="1:15" ht="63.75" customHeight="1" thickBot="1">
      <c r="A7" s="13" t="s">
        <v>27</v>
      </c>
      <c r="B7" s="219"/>
      <c r="C7" s="202"/>
      <c r="D7" s="202"/>
      <c r="E7" s="204"/>
      <c r="F7" s="204"/>
      <c r="G7" s="204"/>
      <c r="H7" s="211"/>
      <c r="I7" s="219"/>
      <c r="J7" s="224"/>
      <c r="K7" s="224"/>
      <c r="L7" s="204"/>
      <c r="M7" s="204"/>
      <c r="N7" s="204"/>
      <c r="O7" s="211"/>
    </row>
    <row r="8" spans="1:15" ht="24.75" customHeight="1">
      <c r="A8" s="171">
        <v>636</v>
      </c>
      <c r="B8" s="174">
        <v>3070000</v>
      </c>
      <c r="C8" s="23"/>
      <c r="D8" s="23"/>
      <c r="E8" s="23">
        <v>22600</v>
      </c>
      <c r="F8" s="23"/>
      <c r="G8" s="48"/>
      <c r="H8" s="176"/>
      <c r="I8" s="173">
        <v>3070000</v>
      </c>
      <c r="J8" s="17"/>
      <c r="K8" s="17"/>
      <c r="L8" s="17">
        <v>22600</v>
      </c>
      <c r="M8" s="17"/>
      <c r="N8" s="52"/>
      <c r="O8" s="18"/>
    </row>
    <row r="9" spans="1:15" ht="24.75" customHeight="1">
      <c r="A9" s="172">
        <v>663</v>
      </c>
      <c r="B9" s="28"/>
      <c r="C9" s="14"/>
      <c r="D9" s="107"/>
      <c r="E9" s="14"/>
      <c r="F9" s="14">
        <v>3000</v>
      </c>
      <c r="G9" s="49"/>
      <c r="H9" s="177"/>
      <c r="I9" s="26"/>
      <c r="J9" s="1"/>
      <c r="K9" s="108"/>
      <c r="L9" s="1"/>
      <c r="M9" s="1">
        <v>3000</v>
      </c>
      <c r="N9" s="50"/>
      <c r="O9" s="6"/>
    </row>
    <row r="10" spans="1:15" ht="24.75" customHeight="1">
      <c r="A10" s="170">
        <v>652</v>
      </c>
      <c r="B10" s="105"/>
      <c r="C10" s="14"/>
      <c r="D10" s="107">
        <v>269093</v>
      </c>
      <c r="E10" s="14"/>
      <c r="F10" s="14"/>
      <c r="G10" s="49"/>
      <c r="H10" s="177"/>
      <c r="I10" s="106"/>
      <c r="J10" s="1"/>
      <c r="K10" s="108">
        <v>269093</v>
      </c>
      <c r="L10" s="1"/>
      <c r="M10" s="1"/>
      <c r="N10" s="50"/>
      <c r="O10" s="6"/>
    </row>
    <row r="11" spans="1:15" ht="24.75" customHeight="1">
      <c r="A11" s="172">
        <v>671</v>
      </c>
      <c r="B11" s="105">
        <v>340000</v>
      </c>
      <c r="C11" s="14"/>
      <c r="D11" s="14"/>
      <c r="E11" s="14"/>
      <c r="F11" s="14"/>
      <c r="G11" s="49"/>
      <c r="H11" s="177"/>
      <c r="I11" s="106">
        <v>340000</v>
      </c>
      <c r="J11" s="1"/>
      <c r="K11" s="1"/>
      <c r="L11" s="1"/>
      <c r="M11" s="1"/>
      <c r="N11" s="50"/>
      <c r="O11" s="6"/>
    </row>
    <row r="12" spans="1:15" ht="24.75" customHeight="1">
      <c r="A12" s="25"/>
      <c r="B12" s="28"/>
      <c r="C12" s="14"/>
      <c r="D12" s="14"/>
      <c r="E12" s="14"/>
      <c r="F12" s="14"/>
      <c r="G12" s="49"/>
      <c r="H12" s="177"/>
      <c r="I12" s="26"/>
      <c r="J12" s="1"/>
      <c r="K12" s="1"/>
      <c r="L12" s="1"/>
      <c r="M12" s="1"/>
      <c r="N12" s="50"/>
      <c r="O12" s="6"/>
    </row>
    <row r="13" spans="1:15" ht="24.75" customHeight="1">
      <c r="A13" s="25"/>
      <c r="B13" s="28"/>
      <c r="C13" s="14"/>
      <c r="D13" s="14"/>
      <c r="E13" s="14"/>
      <c r="F13" s="14"/>
      <c r="G13" s="49"/>
      <c r="H13" s="177"/>
      <c r="I13" s="26"/>
      <c r="J13" s="1"/>
      <c r="K13" s="1"/>
      <c r="L13" s="1"/>
      <c r="M13" s="1"/>
      <c r="N13" s="50"/>
      <c r="O13" s="6"/>
    </row>
    <row r="14" spans="1:15" ht="24.75" customHeight="1">
      <c r="A14" s="16"/>
      <c r="B14" s="5"/>
      <c r="C14" s="1"/>
      <c r="D14" s="1"/>
      <c r="E14" s="1"/>
      <c r="F14" s="1"/>
      <c r="G14" s="50"/>
      <c r="H14" s="178"/>
      <c r="I14" s="26"/>
      <c r="J14" s="1"/>
      <c r="K14" s="1"/>
      <c r="L14" s="1"/>
      <c r="M14" s="1"/>
      <c r="N14" s="50"/>
      <c r="O14" s="6"/>
    </row>
    <row r="15" spans="1:15" ht="24.75" customHeight="1">
      <c r="A15" s="16"/>
      <c r="B15" s="5"/>
      <c r="C15" s="1"/>
      <c r="D15" s="1"/>
      <c r="E15" s="1"/>
      <c r="F15" s="1"/>
      <c r="G15" s="50"/>
      <c r="H15" s="178"/>
      <c r="I15" s="26"/>
      <c r="J15" s="1"/>
      <c r="K15" s="1"/>
      <c r="L15" s="1"/>
      <c r="M15" s="1"/>
      <c r="N15" s="50"/>
      <c r="O15" s="6"/>
    </row>
    <row r="16" spans="1:15" ht="24.75" customHeight="1">
      <c r="A16" s="16"/>
      <c r="B16" s="5"/>
      <c r="C16" s="1"/>
      <c r="D16" s="1"/>
      <c r="E16" s="1"/>
      <c r="F16" s="1"/>
      <c r="G16" s="50"/>
      <c r="H16" s="178"/>
      <c r="I16" s="26"/>
      <c r="J16" s="1"/>
      <c r="K16" s="1"/>
      <c r="L16" s="1"/>
      <c r="M16" s="1"/>
      <c r="N16" s="50"/>
      <c r="O16" s="6"/>
    </row>
    <row r="17" spans="1:15" ht="24.75" customHeight="1">
      <c r="A17" s="16"/>
      <c r="B17" s="5"/>
      <c r="C17" s="1"/>
      <c r="D17" s="1"/>
      <c r="E17" s="1"/>
      <c r="F17" s="1"/>
      <c r="G17" s="50"/>
      <c r="H17" s="178"/>
      <c r="I17" s="26"/>
      <c r="J17" s="1"/>
      <c r="K17" s="1"/>
      <c r="L17" s="1"/>
      <c r="M17" s="1"/>
      <c r="N17" s="50"/>
      <c r="O17" s="6"/>
    </row>
    <row r="18" spans="1:15" ht="24.75" customHeight="1">
      <c r="A18" s="16"/>
      <c r="B18" s="5"/>
      <c r="C18" s="1"/>
      <c r="D18" s="1"/>
      <c r="E18" s="1"/>
      <c r="F18" s="1"/>
      <c r="G18" s="50"/>
      <c r="H18" s="178"/>
      <c r="I18" s="26"/>
      <c r="J18" s="1"/>
      <c r="K18" s="1"/>
      <c r="L18" s="1"/>
      <c r="M18" s="1"/>
      <c r="N18" s="50"/>
      <c r="O18" s="6"/>
    </row>
    <row r="19" spans="1:15" ht="24.75" customHeight="1">
      <c r="A19" s="16"/>
      <c r="B19" s="5"/>
      <c r="C19" s="1"/>
      <c r="D19" s="1"/>
      <c r="E19" s="1"/>
      <c r="F19" s="1"/>
      <c r="G19" s="50"/>
      <c r="H19" s="178"/>
      <c r="I19" s="26"/>
      <c r="J19" s="1"/>
      <c r="K19" s="1"/>
      <c r="L19" s="1"/>
      <c r="M19" s="1"/>
      <c r="N19" s="50"/>
      <c r="O19" s="6"/>
    </row>
    <row r="20" spans="1:15" ht="24.75" customHeight="1">
      <c r="A20" s="16"/>
      <c r="B20" s="5"/>
      <c r="C20" s="1"/>
      <c r="D20" s="1"/>
      <c r="E20" s="1"/>
      <c r="F20" s="1"/>
      <c r="G20" s="50"/>
      <c r="H20" s="178"/>
      <c r="I20" s="26"/>
      <c r="J20" s="1"/>
      <c r="K20" s="1"/>
      <c r="L20" s="1"/>
      <c r="M20" s="1"/>
      <c r="N20" s="50"/>
      <c r="O20" s="6"/>
    </row>
    <row r="21" spans="1:15" ht="24.75" customHeight="1">
      <c r="A21" s="16"/>
      <c r="B21" s="5"/>
      <c r="C21" s="1"/>
      <c r="D21" s="1"/>
      <c r="E21" s="1"/>
      <c r="F21" s="1"/>
      <c r="G21" s="50"/>
      <c r="H21" s="178"/>
      <c r="I21" s="26"/>
      <c r="J21" s="1"/>
      <c r="K21" s="1"/>
      <c r="L21" s="1"/>
      <c r="M21" s="1"/>
      <c r="N21" s="50"/>
      <c r="O21" s="6"/>
    </row>
    <row r="22" spans="1:15" ht="24.75" customHeight="1">
      <c r="A22" s="16"/>
      <c r="B22" s="5"/>
      <c r="C22" s="1"/>
      <c r="D22" s="1"/>
      <c r="E22" s="1"/>
      <c r="F22" s="1"/>
      <c r="G22" s="175"/>
      <c r="H22" s="178"/>
      <c r="I22" s="26"/>
      <c r="J22" s="1"/>
      <c r="K22" s="1"/>
      <c r="L22" s="1"/>
      <c r="M22" s="1"/>
      <c r="N22" s="50"/>
      <c r="O22" s="6"/>
    </row>
    <row r="23" spans="1:15" ht="24.75" customHeight="1">
      <c r="A23" s="16"/>
      <c r="B23" s="5"/>
      <c r="C23" s="1"/>
      <c r="D23" s="1"/>
      <c r="E23" s="1"/>
      <c r="F23" s="1"/>
      <c r="G23" s="175"/>
      <c r="H23" s="178"/>
      <c r="I23" s="26"/>
      <c r="J23" s="1"/>
      <c r="K23" s="1"/>
      <c r="L23" s="1"/>
      <c r="M23" s="1"/>
      <c r="N23" s="50"/>
      <c r="O23" s="6"/>
    </row>
    <row r="24" spans="1:15" ht="24.75" customHeight="1">
      <c r="A24" s="15"/>
      <c r="B24" s="5"/>
      <c r="C24" s="1"/>
      <c r="D24" s="1"/>
      <c r="E24" s="1"/>
      <c r="F24" s="1"/>
      <c r="G24" s="50"/>
      <c r="H24" s="178"/>
      <c r="I24" s="26"/>
      <c r="J24" s="1"/>
      <c r="K24" s="1"/>
      <c r="L24" s="1"/>
      <c r="M24" s="1"/>
      <c r="N24" s="50"/>
      <c r="O24" s="6"/>
    </row>
    <row r="25" spans="1:15" ht="24.75" customHeight="1">
      <c r="A25" s="16"/>
      <c r="B25" s="5"/>
      <c r="C25" s="1"/>
      <c r="D25" s="1"/>
      <c r="E25" s="1"/>
      <c r="F25" s="1"/>
      <c r="G25" s="50"/>
      <c r="H25" s="178"/>
      <c r="I25" s="26"/>
      <c r="J25" s="1"/>
      <c r="K25" s="1"/>
      <c r="L25" s="1"/>
      <c r="M25" s="1"/>
      <c r="N25" s="50"/>
      <c r="O25" s="6"/>
    </row>
    <row r="26" spans="1:15" ht="24.75" customHeight="1">
      <c r="A26" s="16"/>
      <c r="B26" s="5"/>
      <c r="C26" s="1"/>
      <c r="D26" s="1"/>
      <c r="E26" s="1"/>
      <c r="F26" s="1"/>
      <c r="G26" s="50"/>
      <c r="H26" s="178"/>
      <c r="I26" s="26"/>
      <c r="J26" s="1"/>
      <c r="K26" s="1"/>
      <c r="L26" s="1"/>
      <c r="M26" s="1"/>
      <c r="N26" s="50"/>
      <c r="O26" s="6"/>
    </row>
    <row r="27" spans="1:15" ht="24.75" customHeight="1" thickBot="1">
      <c r="A27" s="24"/>
      <c r="B27" s="19"/>
      <c r="C27" s="20"/>
      <c r="D27" s="20"/>
      <c r="E27" s="20"/>
      <c r="F27" s="20"/>
      <c r="G27" s="51"/>
      <c r="H27" s="179"/>
      <c r="I27" s="27"/>
      <c r="J27" s="20"/>
      <c r="K27" s="20"/>
      <c r="L27" s="20"/>
      <c r="M27" s="20"/>
      <c r="N27" s="51"/>
      <c r="O27" s="21"/>
    </row>
    <row r="28" spans="1:15" ht="24.75" customHeight="1" thickBot="1">
      <c r="A28" s="2" t="s">
        <v>2</v>
      </c>
      <c r="B28" s="22">
        <f>SUM(B8:B27)</f>
        <v>3410000</v>
      </c>
      <c r="C28" s="22">
        <f aca="true" t="shared" si="0" ref="C28:H28">SUM(C8:C27)</f>
        <v>0</v>
      </c>
      <c r="D28" s="109">
        <f>SUM(D8:D12)</f>
        <v>269093</v>
      </c>
      <c r="E28" s="22">
        <f>SUM(E8)</f>
        <v>22600</v>
      </c>
      <c r="F28" s="22">
        <f t="shared" si="0"/>
        <v>3000</v>
      </c>
      <c r="G28" s="22">
        <f t="shared" si="0"/>
        <v>0</v>
      </c>
      <c r="H28" s="22">
        <f t="shared" si="0"/>
        <v>0</v>
      </c>
      <c r="I28" s="3">
        <f>SUM(I8:I18)</f>
        <v>3410000</v>
      </c>
      <c r="J28" s="3">
        <f>SUM(J8:J18)</f>
        <v>0</v>
      </c>
      <c r="K28" s="3">
        <f>SUM(K8:K18)</f>
        <v>269093</v>
      </c>
      <c r="L28" s="3">
        <f>SUM(L8:L14)</f>
        <v>22600</v>
      </c>
      <c r="M28" s="22">
        <f>SUM(M8:M18)</f>
        <v>3000</v>
      </c>
      <c r="N28" s="4"/>
      <c r="O28" s="22"/>
    </row>
    <row r="29" spans="1:15" ht="24.75" customHeight="1" thickBot="1">
      <c r="A29" s="2" t="s">
        <v>113</v>
      </c>
      <c r="B29" s="220">
        <f>SUM(B28+D28+E28+F28)</f>
        <v>3704693</v>
      </c>
      <c r="C29" s="221"/>
      <c r="D29" s="221"/>
      <c r="E29" s="221"/>
      <c r="F29" s="221"/>
      <c r="G29" s="221"/>
      <c r="H29" s="222"/>
      <c r="I29" s="225">
        <f>SUM(I28+K28+L28+M28)</f>
        <v>3704693</v>
      </c>
      <c r="J29" s="221"/>
      <c r="K29" s="221"/>
      <c r="L29" s="221"/>
      <c r="M29" s="221"/>
      <c r="N29" s="221"/>
      <c r="O29" s="222"/>
    </row>
    <row r="31" spans="1:9" ht="15.75">
      <c r="A31" s="7"/>
      <c r="B31" s="8"/>
      <c r="C31" s="8"/>
      <c r="D31" s="8"/>
      <c r="E31" s="8"/>
      <c r="F31" s="8"/>
      <c r="G31" s="55"/>
      <c r="H31" s="55"/>
      <c r="I31" s="55"/>
    </row>
    <row r="32" spans="1:8" ht="15">
      <c r="A32" s="53"/>
      <c r="B32" s="8"/>
      <c r="C32" s="8"/>
      <c r="D32" s="8"/>
      <c r="E32" s="8"/>
      <c r="F32" s="8"/>
      <c r="G32" s="8"/>
      <c r="H32" s="8"/>
    </row>
    <row r="33" spans="1:15" ht="33.75" customHeight="1">
      <c r="A33" s="205"/>
      <c r="B33" s="206"/>
      <c r="C33" s="206"/>
      <c r="D33" s="206"/>
      <c r="E33" s="206"/>
      <c r="F33" s="206"/>
      <c r="G33" s="206"/>
      <c r="H33" s="206"/>
      <c r="I33" s="206"/>
      <c r="J33" s="206"/>
      <c r="K33" s="206"/>
      <c r="L33" s="206"/>
      <c r="M33" s="206"/>
      <c r="N33" s="206"/>
      <c r="O33" s="206"/>
    </row>
    <row r="34" spans="1:8" ht="15">
      <c r="A34" s="53"/>
      <c r="B34" s="8"/>
      <c r="C34" s="8"/>
      <c r="D34" s="8"/>
      <c r="E34" s="8"/>
      <c r="F34" s="8"/>
      <c r="G34" s="8"/>
      <c r="H34" s="8"/>
    </row>
  </sheetData>
  <sheetProtection/>
  <mergeCells count="21">
    <mergeCell ref="F6:F7"/>
    <mergeCell ref="I29:O29"/>
    <mergeCell ref="I6:I7"/>
    <mergeCell ref="M6:M7"/>
    <mergeCell ref="A2:O2"/>
    <mergeCell ref="A3:O3"/>
    <mergeCell ref="I5:O5"/>
    <mergeCell ref="B5:H5"/>
    <mergeCell ref="K6:K7"/>
    <mergeCell ref="O6:O7"/>
    <mergeCell ref="N6:N7"/>
    <mergeCell ref="H6:H7"/>
    <mergeCell ref="G6:G7"/>
    <mergeCell ref="B29:H29"/>
    <mergeCell ref="A33:O33"/>
    <mergeCell ref="B6:B7"/>
    <mergeCell ref="L6:L7"/>
    <mergeCell ref="C6:C7"/>
    <mergeCell ref="D6:D7"/>
    <mergeCell ref="J6:J7"/>
    <mergeCell ref="E6:E7"/>
  </mergeCells>
  <printOptions/>
  <pageMargins left="0.07874015748031496" right="0.15748031496062992" top="0.15748031496062992" bottom="0.984251968503937" header="0.35433070866141736" footer="0.2755905511811024"/>
  <pageSetup fitToHeight="1" fitToWidth="1" horizontalDpi="600" verticalDpi="600" orientation="landscape" paperSize="9" scale="6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46"/>
  <sheetViews>
    <sheetView tabSelected="1" zoomScalePageLayoutView="0" workbookViewId="0" topLeftCell="A115">
      <selection activeCell="A144" sqref="A144:IV144"/>
    </sheetView>
  </sheetViews>
  <sheetFormatPr defaultColWidth="9.140625" defaultRowHeight="12.75"/>
  <cols>
    <col min="1" max="1" width="21.28125" style="91" customWidth="1"/>
    <col min="2" max="2" width="54.421875" style="92" customWidth="1"/>
    <col min="3" max="3" width="14.00390625" style="59" customWidth="1"/>
    <col min="4" max="4" width="12.8515625" style="59" customWidth="1"/>
    <col min="5" max="5" width="14.421875" style="64" customWidth="1"/>
    <col min="6" max="6" width="11.00390625" style="64" customWidth="1"/>
    <col min="7" max="7" width="11.8515625" style="64" customWidth="1"/>
    <col min="8" max="9" width="13.8515625" style="59" customWidth="1"/>
    <col min="10" max="10" width="10.57421875" style="59" customWidth="1"/>
    <col min="11" max="11" width="10.8515625" style="59" customWidth="1"/>
    <col min="12" max="12" width="14.28125" style="59" customWidth="1"/>
    <col min="13" max="13" width="11.57421875" style="59" customWidth="1"/>
    <col min="14" max="15" width="16.7109375" style="59" customWidth="1"/>
    <col min="16" max="16" width="16.7109375" style="59" hidden="1" customWidth="1"/>
    <col min="17" max="17" width="16.421875" style="59" hidden="1" customWidth="1"/>
    <col min="18" max="18" width="10.421875" style="59" customWidth="1"/>
    <col min="19" max="16384" width="9.140625" style="59" customWidth="1"/>
  </cols>
  <sheetData>
    <row r="1" spans="1:18" ht="24.75" customHeight="1">
      <c r="A1" s="230" t="s">
        <v>22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58"/>
      <c r="P1" s="57"/>
      <c r="Q1" s="57"/>
      <c r="R1" s="57"/>
    </row>
    <row r="2" spans="1:18" ht="20.25" customHeigh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</row>
    <row r="3" spans="1:7" ht="18" customHeight="1">
      <c r="A3" s="60" t="s">
        <v>8</v>
      </c>
      <c r="B3" s="61"/>
      <c r="C3" s="61" t="s">
        <v>92</v>
      </c>
      <c r="D3" s="61"/>
      <c r="E3" s="62"/>
      <c r="F3" s="100"/>
      <c r="G3" s="100"/>
    </row>
    <row r="4" spans="1:2" ht="15" customHeight="1">
      <c r="A4" s="63"/>
      <c r="B4" s="59"/>
    </row>
    <row r="5" spans="1:2" ht="16.5" customHeight="1">
      <c r="A5" s="56"/>
      <c r="B5" s="59"/>
    </row>
    <row r="6" spans="1:9" ht="38.25" customHeight="1" thickBot="1">
      <c r="A6" s="65" t="s">
        <v>9</v>
      </c>
      <c r="B6" s="66"/>
      <c r="C6" s="67"/>
      <c r="D6" s="98"/>
      <c r="E6" s="68" t="s">
        <v>115</v>
      </c>
      <c r="F6" s="68"/>
      <c r="G6" s="68"/>
      <c r="H6" s="68" t="s">
        <v>106</v>
      </c>
      <c r="I6" s="68" t="s">
        <v>116</v>
      </c>
    </row>
    <row r="7" spans="1:9" ht="8.25" customHeight="1" thickTop="1">
      <c r="A7" s="69"/>
      <c r="B7" s="70"/>
      <c r="C7" s="71"/>
      <c r="D7" s="71"/>
      <c r="E7" s="72"/>
      <c r="F7" s="72"/>
      <c r="G7" s="72"/>
      <c r="H7" s="73"/>
      <c r="I7" s="73"/>
    </row>
    <row r="8" spans="1:9" ht="15">
      <c r="A8" s="232" t="s">
        <v>102</v>
      </c>
      <c r="B8" s="232"/>
      <c r="C8" s="232"/>
      <c r="D8" s="96"/>
      <c r="E8" s="74">
        <v>3196000</v>
      </c>
      <c r="F8" s="74"/>
      <c r="G8" s="74"/>
      <c r="H8" s="103">
        <v>3196000</v>
      </c>
      <c r="I8" s="103">
        <v>3196000</v>
      </c>
    </row>
    <row r="9" spans="1:9" ht="32.25" customHeight="1">
      <c r="A9" s="229" t="s">
        <v>103</v>
      </c>
      <c r="B9" s="229"/>
      <c r="C9" s="229"/>
      <c r="D9" s="97"/>
      <c r="E9" s="74">
        <v>308000</v>
      </c>
      <c r="F9" s="74"/>
      <c r="G9" s="74"/>
      <c r="H9" s="74">
        <v>308000</v>
      </c>
      <c r="I9" s="74">
        <v>308000</v>
      </c>
    </row>
    <row r="10" spans="1:9" ht="32.25" customHeight="1">
      <c r="A10" s="97" t="s">
        <v>104</v>
      </c>
      <c r="B10" s="97"/>
      <c r="C10" s="97"/>
      <c r="D10" s="97"/>
      <c r="E10" s="74">
        <v>32000</v>
      </c>
      <c r="F10" s="74"/>
      <c r="G10" s="74"/>
      <c r="H10" s="74">
        <v>32000</v>
      </c>
      <c r="I10" s="195">
        <v>32000</v>
      </c>
    </row>
    <row r="11" spans="1:9" ht="32.25" customHeight="1">
      <c r="A11" s="97" t="s">
        <v>105</v>
      </c>
      <c r="B11" s="97"/>
      <c r="C11" s="97"/>
      <c r="D11" s="97"/>
      <c r="E11" s="74">
        <v>5670</v>
      </c>
      <c r="F11" s="74"/>
      <c r="G11" s="74"/>
      <c r="H11" s="74">
        <v>15000</v>
      </c>
      <c r="I11" s="195">
        <v>15000</v>
      </c>
    </row>
    <row r="12" spans="1:9" ht="15">
      <c r="A12" s="232" t="s">
        <v>6</v>
      </c>
      <c r="B12" s="232"/>
      <c r="C12" s="232"/>
      <c r="D12" s="96"/>
      <c r="E12" s="74">
        <v>90000</v>
      </c>
      <c r="F12" s="74"/>
      <c r="G12" s="74"/>
      <c r="H12" s="74">
        <v>90000</v>
      </c>
      <c r="I12" s="157">
        <v>90000</v>
      </c>
    </row>
    <row r="13" spans="1:9" ht="15">
      <c r="A13" s="96" t="s">
        <v>107</v>
      </c>
      <c r="B13" s="96"/>
      <c r="C13" s="96"/>
      <c r="D13" s="96"/>
      <c r="E13" s="74">
        <v>167111</v>
      </c>
      <c r="F13" s="74"/>
      <c r="G13" s="74"/>
      <c r="H13" s="112">
        <v>167111</v>
      </c>
      <c r="I13" s="196">
        <v>167111</v>
      </c>
    </row>
    <row r="14" spans="1:9" ht="15">
      <c r="A14" s="232" t="s">
        <v>7</v>
      </c>
      <c r="B14" s="232"/>
      <c r="C14" s="232"/>
      <c r="D14" s="96"/>
      <c r="E14" s="74">
        <v>24600</v>
      </c>
      <c r="F14" s="74"/>
      <c r="G14" s="74"/>
      <c r="H14" s="112">
        <v>24600</v>
      </c>
      <c r="I14" s="158">
        <v>24600</v>
      </c>
    </row>
    <row r="15" spans="1:9" ht="15">
      <c r="A15" s="232" t="s">
        <v>10</v>
      </c>
      <c r="B15" s="232"/>
      <c r="C15" s="232"/>
      <c r="D15" s="96"/>
      <c r="E15" s="74">
        <f>SUM(K143)</f>
        <v>3000</v>
      </c>
      <c r="F15" s="74"/>
      <c r="G15" s="74"/>
      <c r="H15" s="74">
        <v>3000</v>
      </c>
      <c r="I15" s="159">
        <v>3000</v>
      </c>
    </row>
    <row r="16" spans="1:9" ht="23.25" customHeight="1">
      <c r="A16" s="229" t="s">
        <v>23</v>
      </c>
      <c r="B16" s="229"/>
      <c r="C16" s="229"/>
      <c r="D16" s="97"/>
      <c r="E16" s="74"/>
      <c r="F16" s="74"/>
      <c r="G16" s="74"/>
      <c r="H16" s="74"/>
      <c r="I16" s="74"/>
    </row>
    <row r="17" spans="1:9" ht="15">
      <c r="A17" s="232" t="s">
        <v>24</v>
      </c>
      <c r="B17" s="232"/>
      <c r="C17" s="232"/>
      <c r="D17" s="96"/>
      <c r="E17" s="74"/>
      <c r="F17" s="74"/>
      <c r="G17" s="74"/>
      <c r="H17" s="74"/>
      <c r="I17" s="74"/>
    </row>
    <row r="18" spans="1:9" ht="6.75" customHeight="1">
      <c r="A18" s="75"/>
      <c r="B18" s="76"/>
      <c r="C18" s="77"/>
      <c r="D18" s="77"/>
      <c r="E18" s="77"/>
      <c r="F18" s="77"/>
      <c r="G18" s="77"/>
      <c r="H18" s="77"/>
      <c r="I18" s="77"/>
    </row>
    <row r="19" spans="1:9" ht="15.75" thickBot="1">
      <c r="A19" s="78" t="s">
        <v>11</v>
      </c>
      <c r="B19" s="79"/>
      <c r="C19" s="80"/>
      <c r="D19" s="80"/>
      <c r="E19" s="80">
        <v>3826381</v>
      </c>
      <c r="F19" s="80"/>
      <c r="G19" s="80"/>
      <c r="H19" s="160">
        <v>3835711</v>
      </c>
      <c r="I19" s="160">
        <v>3835711</v>
      </c>
    </row>
    <row r="20" spans="1:8" ht="15.75" thickTop="1">
      <c r="A20" s="93" t="s">
        <v>12</v>
      </c>
      <c r="B20" s="81"/>
      <c r="D20" s="233" t="s">
        <v>45</v>
      </c>
      <c r="E20" s="234"/>
      <c r="F20" s="234"/>
      <c r="G20" s="234"/>
      <c r="H20" s="82"/>
    </row>
    <row r="21" spans="1:8" ht="15">
      <c r="A21" s="93"/>
      <c r="B21" s="81"/>
      <c r="D21" s="238" t="s">
        <v>77</v>
      </c>
      <c r="E21" s="236"/>
      <c r="F21" s="236"/>
      <c r="G21" s="236"/>
      <c r="H21" s="82"/>
    </row>
    <row r="22" spans="1:8" ht="15">
      <c r="A22" s="93"/>
      <c r="B22" s="81"/>
      <c r="D22" s="114"/>
      <c r="E22" s="115"/>
      <c r="F22" s="115"/>
      <c r="G22" s="115"/>
      <c r="H22" s="82"/>
    </row>
    <row r="23" spans="1:8" ht="15">
      <c r="A23" s="93" t="s">
        <v>13</v>
      </c>
      <c r="B23" s="81"/>
      <c r="D23" s="114" t="s">
        <v>42</v>
      </c>
      <c r="E23" s="115"/>
      <c r="F23" s="115"/>
      <c r="G23" s="115"/>
      <c r="H23" s="82"/>
    </row>
    <row r="24" spans="1:13" ht="15">
      <c r="A24" s="94"/>
      <c r="B24" s="83"/>
      <c r="C24" s="83"/>
      <c r="D24" s="235" t="s">
        <v>43</v>
      </c>
      <c r="E24" s="237"/>
      <c r="F24" s="237"/>
      <c r="G24" s="237"/>
      <c r="H24" s="236"/>
      <c r="I24" s="236"/>
      <c r="J24" s="83"/>
      <c r="K24" s="83"/>
      <c r="L24" s="83"/>
      <c r="M24" s="83"/>
    </row>
    <row r="25" spans="1:13" ht="15">
      <c r="A25" s="94"/>
      <c r="B25" s="83"/>
      <c r="C25" s="83"/>
      <c r="D25" s="235" t="s">
        <v>44</v>
      </c>
      <c r="E25" s="236"/>
      <c r="F25" s="236"/>
      <c r="G25" s="236"/>
      <c r="H25" s="236"/>
      <c r="I25" s="236"/>
      <c r="J25" s="83"/>
      <c r="K25" s="83"/>
      <c r="L25" s="83"/>
      <c r="M25" s="83"/>
    </row>
    <row r="26" spans="1:13" ht="15">
      <c r="A26" s="94"/>
      <c r="B26" s="83"/>
      <c r="C26" s="83"/>
      <c r="D26" s="94"/>
      <c r="E26" s="113"/>
      <c r="F26" s="113"/>
      <c r="G26" s="113"/>
      <c r="H26" s="113"/>
      <c r="I26" s="83"/>
      <c r="J26" s="83"/>
      <c r="K26" s="83"/>
      <c r="L26" s="83"/>
      <c r="M26" s="83"/>
    </row>
    <row r="27" spans="1:8" ht="15">
      <c r="A27" s="95" t="s">
        <v>14</v>
      </c>
      <c r="B27" s="56"/>
      <c r="D27" s="239" t="s">
        <v>46</v>
      </c>
      <c r="E27" s="236"/>
      <c r="F27" s="236"/>
      <c r="G27" s="236"/>
      <c r="H27" s="82"/>
    </row>
    <row r="28" spans="1:8" ht="15">
      <c r="A28" s="95"/>
      <c r="B28" s="56"/>
      <c r="D28" s="59" t="s">
        <v>47</v>
      </c>
      <c r="E28" s="101"/>
      <c r="F28" s="101"/>
      <c r="G28" s="99"/>
      <c r="H28" s="82"/>
    </row>
    <row r="29" spans="1:8" ht="15">
      <c r="A29" s="95"/>
      <c r="B29" s="56"/>
      <c r="D29" s="59" t="s">
        <v>114</v>
      </c>
      <c r="E29" s="101"/>
      <c r="F29" s="101"/>
      <c r="G29" s="99"/>
      <c r="H29" s="82"/>
    </row>
    <row r="30" spans="1:15" ht="15">
      <c r="A30" s="84"/>
      <c r="B30" s="84"/>
      <c r="C30" s="84"/>
      <c r="D30" s="93" t="s">
        <v>48</v>
      </c>
      <c r="E30" s="116"/>
      <c r="F30" s="116"/>
      <c r="G30" s="99"/>
      <c r="H30" s="84"/>
      <c r="I30" s="84"/>
      <c r="J30" s="84"/>
      <c r="K30" s="84"/>
      <c r="L30" s="84"/>
      <c r="M30" s="84"/>
      <c r="N30" s="84"/>
      <c r="O30" s="85"/>
    </row>
    <row r="31" spans="1:15" ht="15">
      <c r="A31" s="84"/>
      <c r="B31" s="84"/>
      <c r="C31" s="84"/>
      <c r="D31" s="93" t="s">
        <v>50</v>
      </c>
      <c r="E31" s="99"/>
      <c r="F31" s="101"/>
      <c r="G31" s="99"/>
      <c r="H31" s="84"/>
      <c r="I31" s="84"/>
      <c r="J31" s="84"/>
      <c r="K31" s="84"/>
      <c r="L31" s="84"/>
      <c r="M31" s="84"/>
      <c r="N31" s="84"/>
      <c r="O31" s="85"/>
    </row>
    <row r="32" spans="1:15" ht="15">
      <c r="A32" s="84"/>
      <c r="B32" s="84"/>
      <c r="C32" s="84"/>
      <c r="D32" s="93" t="s">
        <v>49</v>
      </c>
      <c r="E32" s="99"/>
      <c r="F32" s="101"/>
      <c r="G32" s="99"/>
      <c r="H32" s="84"/>
      <c r="I32" s="84"/>
      <c r="J32" s="84"/>
      <c r="K32" s="84"/>
      <c r="L32" s="84"/>
      <c r="M32" s="84"/>
      <c r="N32" s="84"/>
      <c r="O32" s="85"/>
    </row>
    <row r="33" spans="1:15" ht="15">
      <c r="A33" s="84"/>
      <c r="B33" s="84"/>
      <c r="C33" s="84"/>
      <c r="D33" s="93" t="s">
        <v>78</v>
      </c>
      <c r="E33" s="99"/>
      <c r="F33" s="101"/>
      <c r="G33" s="99"/>
      <c r="H33" s="84"/>
      <c r="I33" s="84"/>
      <c r="J33" s="84"/>
      <c r="K33" s="84"/>
      <c r="L33" s="84"/>
      <c r="M33" s="84"/>
      <c r="N33" s="84"/>
      <c r="O33" s="85"/>
    </row>
    <row r="34" spans="1:15" ht="15">
      <c r="A34" s="84"/>
      <c r="B34" s="84"/>
      <c r="C34" s="84"/>
      <c r="D34" s="194" t="s">
        <v>108</v>
      </c>
      <c r="E34" s="99"/>
      <c r="F34" s="101"/>
      <c r="G34" s="99"/>
      <c r="H34" s="84"/>
      <c r="I34" s="84"/>
      <c r="J34" s="84"/>
      <c r="K34" s="84"/>
      <c r="L34" s="84"/>
      <c r="M34" s="84"/>
      <c r="N34" s="84"/>
      <c r="O34" s="85"/>
    </row>
    <row r="35" spans="1:15" ht="15">
      <c r="A35" s="84"/>
      <c r="B35" s="84"/>
      <c r="C35" s="84"/>
      <c r="D35" s="93" t="s">
        <v>89</v>
      </c>
      <c r="E35" s="99"/>
      <c r="F35" s="101"/>
      <c r="G35" s="99"/>
      <c r="H35" s="84"/>
      <c r="I35" s="84"/>
      <c r="J35" s="84"/>
      <c r="K35" s="84"/>
      <c r="L35" s="84"/>
      <c r="M35" s="84"/>
      <c r="N35" s="84"/>
      <c r="O35" s="85"/>
    </row>
    <row r="36" spans="1:15" ht="15">
      <c r="A36" s="84"/>
      <c r="B36" s="84"/>
      <c r="C36" s="84"/>
      <c r="D36" s="194" t="s">
        <v>100</v>
      </c>
      <c r="E36" s="99"/>
      <c r="F36" s="101"/>
      <c r="G36" s="99"/>
      <c r="H36" s="84"/>
      <c r="I36" s="193"/>
      <c r="J36" s="84"/>
      <c r="K36" s="84"/>
      <c r="L36" s="84"/>
      <c r="M36" s="84"/>
      <c r="N36" s="84"/>
      <c r="O36" s="85"/>
    </row>
    <row r="37" spans="1:15" ht="8.25" customHeight="1">
      <c r="A37" s="86"/>
      <c r="B37" s="86"/>
      <c r="C37" s="86"/>
      <c r="D37" s="86"/>
      <c r="E37" s="87"/>
      <c r="F37" s="87"/>
      <c r="G37" s="87"/>
      <c r="H37" s="87"/>
      <c r="I37" s="87"/>
      <c r="J37" s="87"/>
      <c r="K37" s="87"/>
      <c r="L37" s="87"/>
      <c r="M37" s="87"/>
      <c r="N37" s="192"/>
      <c r="O37" s="87"/>
    </row>
    <row r="38" spans="1:15" ht="8.25" customHeight="1">
      <c r="A38" s="86"/>
      <c r="B38" s="86"/>
      <c r="C38" s="86"/>
      <c r="D38" s="86"/>
      <c r="E38" s="87"/>
      <c r="F38" s="87"/>
      <c r="G38" s="87"/>
      <c r="H38" s="87"/>
      <c r="I38" s="87"/>
      <c r="J38" s="87"/>
      <c r="K38" s="87"/>
      <c r="L38" s="87"/>
      <c r="M38" s="87"/>
      <c r="N38" s="192"/>
      <c r="O38" s="87"/>
    </row>
    <row r="39" spans="1:17" ht="9.75" customHeight="1">
      <c r="A39" s="86"/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O39" s="88"/>
      <c r="P39" s="86"/>
      <c r="Q39" s="86"/>
    </row>
    <row r="40" spans="1:17" s="64" customFormat="1" ht="120">
      <c r="A40" s="148" t="s">
        <v>29</v>
      </c>
      <c r="B40" s="148" t="s">
        <v>15</v>
      </c>
      <c r="C40" s="149" t="s">
        <v>115</v>
      </c>
      <c r="D40" s="149" t="s">
        <v>31</v>
      </c>
      <c r="E40" s="149" t="s">
        <v>34</v>
      </c>
      <c r="F40" s="149" t="s">
        <v>36</v>
      </c>
      <c r="G40" s="149" t="s">
        <v>35</v>
      </c>
      <c r="H40" s="149" t="s">
        <v>99</v>
      </c>
      <c r="I40" s="149" t="s">
        <v>6</v>
      </c>
      <c r="J40" s="149" t="s">
        <v>7</v>
      </c>
      <c r="K40" s="149" t="s">
        <v>10</v>
      </c>
      <c r="L40" s="149" t="s">
        <v>30</v>
      </c>
      <c r="M40" s="149" t="s">
        <v>24</v>
      </c>
      <c r="N40" s="150" t="s">
        <v>106</v>
      </c>
      <c r="O40" s="150" t="s">
        <v>116</v>
      </c>
      <c r="P40" s="89" t="s">
        <v>16</v>
      </c>
      <c r="Q40" s="89" t="s">
        <v>17</v>
      </c>
    </row>
    <row r="41" spans="1:15" ht="14.25" customHeight="1">
      <c r="A41" s="118"/>
      <c r="B41" s="126" t="s">
        <v>57</v>
      </c>
      <c r="C41" s="146">
        <f>SUM(C42)</f>
        <v>3196000</v>
      </c>
      <c r="D41" s="146">
        <f>SUM(D42)</f>
        <v>3196000</v>
      </c>
      <c r="E41" s="131"/>
      <c r="F41" s="131"/>
      <c r="G41" s="146"/>
      <c r="H41" s="131"/>
      <c r="I41" s="131"/>
      <c r="J41" s="131"/>
      <c r="K41" s="131"/>
      <c r="L41" s="131"/>
      <c r="M41" s="131"/>
      <c r="N41" s="146">
        <f>SUM(N42)</f>
        <v>3070000</v>
      </c>
      <c r="O41" s="146">
        <f>SUM(O42)</f>
        <v>3070000</v>
      </c>
    </row>
    <row r="42" spans="1:15" ht="14.25" customHeight="1">
      <c r="A42" s="119" t="s">
        <v>51</v>
      </c>
      <c r="B42" s="127" t="s">
        <v>58</v>
      </c>
      <c r="C42" s="138">
        <f>SUM(C43)</f>
        <v>3196000</v>
      </c>
      <c r="D42" s="138">
        <f>SUM(D43)</f>
        <v>3196000</v>
      </c>
      <c r="E42" s="132"/>
      <c r="F42" s="132"/>
      <c r="G42" s="138"/>
      <c r="H42" s="132"/>
      <c r="I42" s="132"/>
      <c r="J42" s="132"/>
      <c r="K42" s="132"/>
      <c r="L42" s="132"/>
      <c r="M42" s="132"/>
      <c r="N42" s="138">
        <f>SUM(N43)</f>
        <v>3070000</v>
      </c>
      <c r="O42" s="138">
        <f>SUM(O43)</f>
        <v>3070000</v>
      </c>
    </row>
    <row r="43" spans="1:17" ht="14.25" customHeight="1">
      <c r="A43" s="117">
        <v>3</v>
      </c>
      <c r="B43" s="127" t="s">
        <v>59</v>
      </c>
      <c r="C43" s="138">
        <f>SUM(C44+C48)</f>
        <v>3196000</v>
      </c>
      <c r="D43" s="138">
        <f>SUM(D44+D48)</f>
        <v>3196000</v>
      </c>
      <c r="E43" s="132"/>
      <c r="F43" s="132"/>
      <c r="G43" s="138"/>
      <c r="H43" s="132"/>
      <c r="I43" s="132"/>
      <c r="J43" s="132"/>
      <c r="K43" s="132"/>
      <c r="L43" s="132"/>
      <c r="M43" s="132"/>
      <c r="N43" s="138">
        <f>SUM(N44+N48)</f>
        <v>3070000</v>
      </c>
      <c r="O43" s="138">
        <f>SUM(O44+O48)</f>
        <v>3070000</v>
      </c>
      <c r="P43" s="138">
        <f>SUM(P44+P48)</f>
        <v>0</v>
      </c>
      <c r="Q43" s="138">
        <f>SUM(Q44+Q48)</f>
        <v>0</v>
      </c>
    </row>
    <row r="44" spans="1:15" ht="14.25" customHeight="1">
      <c r="A44" s="117">
        <v>31</v>
      </c>
      <c r="B44" s="127" t="s">
        <v>60</v>
      </c>
      <c r="C44" s="153">
        <f>SUM(C45:C47)</f>
        <v>2984000</v>
      </c>
      <c r="D44" s="153">
        <f>SUM(D45:D47)</f>
        <v>2984000</v>
      </c>
      <c r="E44" s="132"/>
      <c r="F44" s="132"/>
      <c r="G44" s="153"/>
      <c r="H44" s="132"/>
      <c r="I44" s="132"/>
      <c r="J44" s="132"/>
      <c r="K44" s="132"/>
      <c r="L44" s="132"/>
      <c r="M44" s="132"/>
      <c r="N44" s="138">
        <v>2858000</v>
      </c>
      <c r="O44" s="138">
        <v>2858000</v>
      </c>
    </row>
    <row r="45" spans="1:15" ht="14.25" customHeight="1">
      <c r="A45" s="120">
        <v>311</v>
      </c>
      <c r="B45" s="125" t="s">
        <v>61</v>
      </c>
      <c r="C45" s="137">
        <v>2460000</v>
      </c>
      <c r="D45" s="137">
        <v>2460000</v>
      </c>
      <c r="E45" s="130"/>
      <c r="F45" s="130"/>
      <c r="G45" s="137"/>
      <c r="H45" s="130"/>
      <c r="I45" s="130"/>
      <c r="J45" s="130"/>
      <c r="K45" s="130"/>
      <c r="L45" s="130"/>
      <c r="M45" s="130"/>
      <c r="N45" s="130"/>
      <c r="O45" s="130"/>
    </row>
    <row r="46" spans="1:15" ht="14.25" customHeight="1">
      <c r="A46" s="120">
        <v>312</v>
      </c>
      <c r="B46" s="125" t="s">
        <v>37</v>
      </c>
      <c r="C46" s="137">
        <v>104000</v>
      </c>
      <c r="D46" s="137">
        <v>104000</v>
      </c>
      <c r="E46" s="130"/>
      <c r="F46" s="130"/>
      <c r="G46" s="137"/>
      <c r="H46" s="130"/>
      <c r="I46" s="130"/>
      <c r="J46" s="130"/>
      <c r="K46" s="130"/>
      <c r="L46" s="130"/>
      <c r="M46" s="130"/>
      <c r="N46" s="130"/>
      <c r="O46" s="130"/>
    </row>
    <row r="47" spans="1:15" ht="14.25" customHeight="1">
      <c r="A47" s="120">
        <v>313</v>
      </c>
      <c r="B47" s="125" t="s">
        <v>38</v>
      </c>
      <c r="C47" s="137">
        <v>420000</v>
      </c>
      <c r="D47" s="137">
        <v>420000</v>
      </c>
      <c r="E47" s="130"/>
      <c r="F47" s="130"/>
      <c r="G47" s="137"/>
      <c r="H47" s="130"/>
      <c r="I47" s="130"/>
      <c r="J47" s="130"/>
      <c r="K47" s="130"/>
      <c r="L47" s="130"/>
      <c r="M47" s="130"/>
      <c r="N47" s="130"/>
      <c r="O47" s="130"/>
    </row>
    <row r="48" spans="1:15" ht="14.25" customHeight="1">
      <c r="A48" s="117">
        <v>32</v>
      </c>
      <c r="B48" s="190" t="s">
        <v>62</v>
      </c>
      <c r="C48" s="138">
        <v>212000</v>
      </c>
      <c r="D48" s="138">
        <v>212000</v>
      </c>
      <c r="E48" s="132"/>
      <c r="F48" s="132"/>
      <c r="G48" s="138"/>
      <c r="H48" s="132"/>
      <c r="I48" s="132"/>
      <c r="J48" s="132"/>
      <c r="K48" s="132"/>
      <c r="L48" s="132"/>
      <c r="M48" s="132"/>
      <c r="N48" s="138">
        <v>212000</v>
      </c>
      <c r="O48" s="138">
        <v>212000</v>
      </c>
    </row>
    <row r="49" spans="1:15" ht="14.25" customHeight="1">
      <c r="A49" s="120">
        <v>321</v>
      </c>
      <c r="B49" s="125" t="s">
        <v>63</v>
      </c>
      <c r="C49" s="137">
        <f>SUM(D49)</f>
        <v>200000</v>
      </c>
      <c r="D49" s="137">
        <v>200000</v>
      </c>
      <c r="E49" s="130"/>
      <c r="F49" s="130"/>
      <c r="G49" s="137"/>
      <c r="H49" s="130"/>
      <c r="I49" s="130"/>
      <c r="J49" s="130"/>
      <c r="K49" s="130"/>
      <c r="L49" s="130"/>
      <c r="M49" s="130"/>
      <c r="N49" s="130"/>
      <c r="O49" s="130"/>
    </row>
    <row r="50" spans="1:15" ht="14.25" customHeight="1">
      <c r="A50" s="120">
        <v>329</v>
      </c>
      <c r="B50" s="125" t="s">
        <v>91</v>
      </c>
      <c r="C50" s="137">
        <v>12000</v>
      </c>
      <c r="D50" s="137">
        <v>12000</v>
      </c>
      <c r="E50" s="130"/>
      <c r="F50" s="130"/>
      <c r="G50" s="137"/>
      <c r="H50" s="130"/>
      <c r="I50" s="130"/>
      <c r="J50" s="130"/>
      <c r="K50" s="130"/>
      <c r="L50" s="130"/>
      <c r="M50" s="130"/>
      <c r="N50" s="130"/>
      <c r="O50" s="130"/>
    </row>
    <row r="51" spans="1:15" ht="14.25" customHeight="1">
      <c r="A51" s="120"/>
      <c r="B51" s="125"/>
      <c r="C51" s="137"/>
      <c r="D51" s="137"/>
      <c r="E51" s="130"/>
      <c r="F51" s="130"/>
      <c r="G51" s="137"/>
      <c r="H51" s="130"/>
      <c r="I51" s="130"/>
      <c r="J51" s="130"/>
      <c r="K51" s="130"/>
      <c r="L51" s="130"/>
      <c r="M51" s="130"/>
      <c r="N51" s="130"/>
      <c r="O51" s="130"/>
    </row>
    <row r="52" spans="1:15" s="90" customFormat="1" ht="14.25" customHeight="1">
      <c r="A52" s="121" t="s">
        <v>52</v>
      </c>
      <c r="B52" s="126" t="s">
        <v>64</v>
      </c>
      <c r="C52" s="146">
        <v>345670</v>
      </c>
      <c r="D52" s="146"/>
      <c r="E52" s="146">
        <v>340000</v>
      </c>
      <c r="F52" s="146">
        <f>SUM(F53+F68)</f>
        <v>0</v>
      </c>
      <c r="G52" s="146">
        <f>SUM(G53+G68)</f>
        <v>345670</v>
      </c>
      <c r="H52" s="131"/>
      <c r="I52" s="131"/>
      <c r="J52" s="131"/>
      <c r="K52" s="131"/>
      <c r="L52" s="131"/>
      <c r="M52" s="131"/>
      <c r="N52" s="146">
        <v>355000</v>
      </c>
      <c r="O52" s="146">
        <v>355000</v>
      </c>
    </row>
    <row r="53" spans="1:15" ht="14.25" customHeight="1">
      <c r="A53" s="122" t="s">
        <v>53</v>
      </c>
      <c r="B53" s="128" t="s">
        <v>65</v>
      </c>
      <c r="C53" s="135">
        <v>340000</v>
      </c>
      <c r="D53" s="135">
        <f>SUM(D54+D63)</f>
        <v>0</v>
      </c>
      <c r="E53" s="135">
        <f>SUM(E54+E63)</f>
        <v>340000</v>
      </c>
      <c r="F53" s="135"/>
      <c r="G53" s="135">
        <f>SUM(G54+G63)</f>
        <v>340000</v>
      </c>
      <c r="H53" s="133"/>
      <c r="I53" s="133"/>
      <c r="J53" s="133"/>
      <c r="K53" s="133"/>
      <c r="L53" s="133"/>
      <c r="M53" s="133"/>
      <c r="N53" s="135">
        <v>340000</v>
      </c>
      <c r="O53" s="135">
        <v>340000</v>
      </c>
    </row>
    <row r="54" spans="1:15" ht="14.25" customHeight="1">
      <c r="A54" s="123" t="s">
        <v>84</v>
      </c>
      <c r="B54" s="129" t="s">
        <v>66</v>
      </c>
      <c r="C54" s="136">
        <v>308000</v>
      </c>
      <c r="D54" s="136">
        <f>SUM(D55)</f>
        <v>0</v>
      </c>
      <c r="E54" s="136">
        <f>SUM(E55)</f>
        <v>308000</v>
      </c>
      <c r="F54" s="136"/>
      <c r="G54" s="136">
        <f>SUM(G55)</f>
        <v>308000</v>
      </c>
      <c r="H54" s="134"/>
      <c r="I54" s="134"/>
      <c r="J54" s="134"/>
      <c r="K54" s="134"/>
      <c r="L54" s="134"/>
      <c r="M54" s="134"/>
      <c r="N54" s="136">
        <v>308000</v>
      </c>
      <c r="O54" s="136">
        <v>308000</v>
      </c>
    </row>
    <row r="55" spans="1:15" ht="14.25" customHeight="1">
      <c r="A55" s="117">
        <v>3</v>
      </c>
      <c r="B55" s="127" t="s">
        <v>59</v>
      </c>
      <c r="C55" s="139">
        <v>308000</v>
      </c>
      <c r="D55" s="132"/>
      <c r="E55" s="138">
        <v>308000</v>
      </c>
      <c r="F55" s="132"/>
      <c r="G55" s="139">
        <f>SUM(G56+G61)</f>
        <v>308000</v>
      </c>
      <c r="H55" s="132"/>
      <c r="I55" s="132"/>
      <c r="J55" s="132"/>
      <c r="K55" s="132"/>
      <c r="L55" s="132"/>
      <c r="M55" s="132"/>
      <c r="N55" s="138">
        <v>290000</v>
      </c>
      <c r="O55" s="138">
        <v>290000</v>
      </c>
    </row>
    <row r="56" spans="1:15" ht="14.25" customHeight="1">
      <c r="A56" s="117">
        <v>32</v>
      </c>
      <c r="B56" s="127" t="s">
        <v>62</v>
      </c>
      <c r="C56" s="139">
        <v>290000</v>
      </c>
      <c r="D56" s="132"/>
      <c r="E56" s="138">
        <v>290000</v>
      </c>
      <c r="F56" s="132"/>
      <c r="G56" s="139">
        <f>SUM(G57:G60)</f>
        <v>290000</v>
      </c>
      <c r="H56" s="132"/>
      <c r="I56" s="132"/>
      <c r="J56" s="132"/>
      <c r="K56" s="132"/>
      <c r="L56" s="132"/>
      <c r="M56" s="132"/>
      <c r="N56" s="138">
        <v>290000</v>
      </c>
      <c r="O56" s="138">
        <v>290000</v>
      </c>
    </row>
    <row r="57" spans="1:15" ht="14.25" customHeight="1">
      <c r="A57" s="120">
        <v>321</v>
      </c>
      <c r="B57" s="125" t="s">
        <v>63</v>
      </c>
      <c r="C57" s="154">
        <v>30000</v>
      </c>
      <c r="D57" s="130"/>
      <c r="E57" s="137">
        <v>30000</v>
      </c>
      <c r="F57" s="130"/>
      <c r="G57" s="154">
        <v>30000</v>
      </c>
      <c r="H57" s="130"/>
      <c r="I57" s="130"/>
      <c r="J57" s="130"/>
      <c r="K57" s="130"/>
      <c r="L57" s="130"/>
      <c r="M57" s="130"/>
      <c r="N57" s="130"/>
      <c r="O57" s="130"/>
    </row>
    <row r="58" spans="1:15" ht="14.25" customHeight="1">
      <c r="A58" s="120">
        <v>322</v>
      </c>
      <c r="B58" s="125" t="s">
        <v>32</v>
      </c>
      <c r="C58" s="154">
        <v>144675</v>
      </c>
      <c r="D58" s="130"/>
      <c r="E58" s="137">
        <v>144675</v>
      </c>
      <c r="F58" s="130"/>
      <c r="G58" s="154">
        <v>144675</v>
      </c>
      <c r="H58" s="164"/>
      <c r="I58" s="164"/>
      <c r="J58" s="130"/>
      <c r="K58" s="130"/>
      <c r="L58" s="130"/>
      <c r="M58" s="130"/>
      <c r="N58" s="130"/>
      <c r="O58" s="130"/>
    </row>
    <row r="59" spans="1:15" s="90" customFormat="1" ht="14.25" customHeight="1">
      <c r="A59" s="120">
        <v>323</v>
      </c>
      <c r="B59" s="125" t="s">
        <v>33</v>
      </c>
      <c r="C59" s="154">
        <v>102325</v>
      </c>
      <c r="D59" s="130"/>
      <c r="E59" s="137">
        <v>102325</v>
      </c>
      <c r="F59" s="130"/>
      <c r="G59" s="162">
        <v>102325</v>
      </c>
      <c r="H59" s="130"/>
      <c r="I59" s="130"/>
      <c r="J59" s="163"/>
      <c r="K59" s="130"/>
      <c r="L59" s="130"/>
      <c r="M59" s="130"/>
      <c r="N59" s="130"/>
      <c r="O59" s="130"/>
    </row>
    <row r="60" spans="1:15" ht="14.25" customHeight="1">
      <c r="A60" s="120">
        <v>329</v>
      </c>
      <c r="B60" s="125" t="s">
        <v>67</v>
      </c>
      <c r="C60" s="154">
        <v>13000</v>
      </c>
      <c r="D60" s="130"/>
      <c r="E60" s="137">
        <v>13000</v>
      </c>
      <c r="F60" s="130"/>
      <c r="G60" s="154">
        <v>13000</v>
      </c>
      <c r="H60" s="165"/>
      <c r="I60" s="165"/>
      <c r="J60" s="130"/>
      <c r="K60" s="130"/>
      <c r="L60" s="130"/>
      <c r="M60" s="130"/>
      <c r="N60" s="130"/>
      <c r="O60" s="130"/>
    </row>
    <row r="61" spans="1:15" ht="14.25" customHeight="1">
      <c r="A61" s="117">
        <v>42</v>
      </c>
      <c r="B61" s="127" t="s">
        <v>101</v>
      </c>
      <c r="C61" s="139">
        <v>18000</v>
      </c>
      <c r="D61" s="130"/>
      <c r="E61" s="138">
        <v>18000</v>
      </c>
      <c r="F61" s="130"/>
      <c r="G61" s="139">
        <v>18000</v>
      </c>
      <c r="H61" s="130"/>
      <c r="I61" s="130"/>
      <c r="J61" s="130"/>
      <c r="K61" s="130"/>
      <c r="L61" s="130"/>
      <c r="M61" s="130"/>
      <c r="N61" s="138">
        <v>18000</v>
      </c>
      <c r="O61" s="138">
        <v>18000</v>
      </c>
    </row>
    <row r="62" spans="1:15" ht="14.25" customHeight="1">
      <c r="A62" s="120">
        <v>422</v>
      </c>
      <c r="B62" s="125" t="s">
        <v>39</v>
      </c>
      <c r="C62" s="154">
        <v>18000</v>
      </c>
      <c r="D62" s="130"/>
      <c r="E62" s="137">
        <v>18000</v>
      </c>
      <c r="F62" s="130"/>
      <c r="G62" s="155">
        <v>18000</v>
      </c>
      <c r="H62" s="130"/>
      <c r="I62" s="130"/>
      <c r="J62" s="130"/>
      <c r="K62" s="130"/>
      <c r="L62" s="130"/>
      <c r="M62" s="130"/>
      <c r="N62" s="130"/>
      <c r="O62" s="130"/>
    </row>
    <row r="63" spans="1:15" ht="14.25" customHeight="1">
      <c r="A63" s="123" t="s">
        <v>83</v>
      </c>
      <c r="B63" s="129" t="s">
        <v>68</v>
      </c>
      <c r="C63" s="136">
        <f>SUM(C64)</f>
        <v>32000</v>
      </c>
      <c r="D63" s="134"/>
      <c r="E63" s="136">
        <f>SUM(E64)</f>
        <v>32000</v>
      </c>
      <c r="F63" s="134"/>
      <c r="G63" s="136">
        <f>SUM(G64)</f>
        <v>32000</v>
      </c>
      <c r="H63" s="134"/>
      <c r="I63" s="134"/>
      <c r="J63" s="134"/>
      <c r="K63" s="134"/>
      <c r="L63" s="134"/>
      <c r="M63" s="134"/>
      <c r="N63" s="134">
        <f>SUM(N64)</f>
        <v>32000</v>
      </c>
      <c r="O63" s="134">
        <f>SUM(O64)</f>
        <v>32000</v>
      </c>
    </row>
    <row r="64" spans="1:15" ht="12.75" customHeight="1">
      <c r="A64" s="117">
        <v>3</v>
      </c>
      <c r="B64" s="127" t="s">
        <v>59</v>
      </c>
      <c r="C64" s="139">
        <f>SUM(C65)</f>
        <v>32000</v>
      </c>
      <c r="D64" s="132"/>
      <c r="E64" s="138">
        <f>SUM(E65)</f>
        <v>32000</v>
      </c>
      <c r="F64" s="132"/>
      <c r="G64" s="139">
        <f>SUM(G65)</f>
        <v>32000</v>
      </c>
      <c r="H64" s="132"/>
      <c r="I64" s="132"/>
      <c r="J64" s="132"/>
      <c r="K64" s="132"/>
      <c r="L64" s="132"/>
      <c r="M64" s="132"/>
      <c r="N64" s="132">
        <f>SUM(N65)</f>
        <v>32000</v>
      </c>
      <c r="O64" s="132">
        <f>SUM(O65)</f>
        <v>32000</v>
      </c>
    </row>
    <row r="65" spans="1:15" ht="14.25" customHeight="1">
      <c r="A65" s="117">
        <v>32</v>
      </c>
      <c r="B65" s="127" t="s">
        <v>62</v>
      </c>
      <c r="C65" s="139">
        <f>SUM(C66:C67)</f>
        <v>32000</v>
      </c>
      <c r="D65" s="132"/>
      <c r="E65" s="138">
        <f>SUM(E66:E67)</f>
        <v>32000</v>
      </c>
      <c r="F65" s="132"/>
      <c r="G65" s="139">
        <f>SUM(G66:G67)</f>
        <v>32000</v>
      </c>
      <c r="H65" s="132"/>
      <c r="I65" s="132"/>
      <c r="J65" s="132"/>
      <c r="K65" s="132"/>
      <c r="L65" s="132"/>
      <c r="M65" s="132"/>
      <c r="N65" s="132">
        <v>32000</v>
      </c>
      <c r="O65" s="132">
        <v>32000</v>
      </c>
    </row>
    <row r="66" spans="1:15" ht="14.25" customHeight="1">
      <c r="A66" s="120">
        <v>322</v>
      </c>
      <c r="B66" s="125" t="s">
        <v>32</v>
      </c>
      <c r="C66" s="154">
        <f>SUM(G66)</f>
        <v>12000</v>
      </c>
      <c r="D66" s="130"/>
      <c r="E66" s="137">
        <v>12000</v>
      </c>
      <c r="F66" s="130"/>
      <c r="G66" s="154">
        <v>12000</v>
      </c>
      <c r="H66" s="130"/>
      <c r="I66" s="130"/>
      <c r="J66" s="130"/>
      <c r="K66" s="130"/>
      <c r="L66" s="130"/>
      <c r="M66" s="130"/>
      <c r="N66" s="130"/>
      <c r="O66" s="130"/>
    </row>
    <row r="67" spans="1:15" ht="14.25" customHeight="1">
      <c r="A67" s="166">
        <v>323</v>
      </c>
      <c r="B67" s="167" t="s">
        <v>33</v>
      </c>
      <c r="C67" s="154">
        <f>SUM(G67)</f>
        <v>20000</v>
      </c>
      <c r="D67" s="164"/>
      <c r="E67" s="169">
        <v>20000</v>
      </c>
      <c r="F67" s="164"/>
      <c r="G67" s="168">
        <v>20000</v>
      </c>
      <c r="H67" s="164"/>
      <c r="I67" s="164"/>
      <c r="J67" s="164"/>
      <c r="K67" s="164"/>
      <c r="L67" s="164"/>
      <c r="M67" s="164"/>
      <c r="N67" s="164"/>
      <c r="O67" s="164"/>
    </row>
    <row r="68" spans="1:15" ht="14.25" customHeight="1">
      <c r="A68" s="122" t="s">
        <v>54</v>
      </c>
      <c r="B68" s="128" t="s">
        <v>69</v>
      </c>
      <c r="C68" s="135">
        <v>5670</v>
      </c>
      <c r="D68" s="135"/>
      <c r="E68" s="135"/>
      <c r="F68" s="135"/>
      <c r="G68" s="135">
        <v>5670</v>
      </c>
      <c r="H68" s="133"/>
      <c r="I68" s="133"/>
      <c r="J68" s="133"/>
      <c r="K68" s="133"/>
      <c r="L68" s="133"/>
      <c r="M68" s="133"/>
      <c r="N68" s="135">
        <v>15000</v>
      </c>
      <c r="O68" s="135">
        <v>15000</v>
      </c>
    </row>
    <row r="69" spans="1:15" ht="14.25" customHeight="1">
      <c r="A69" s="123" t="s">
        <v>117</v>
      </c>
      <c r="B69" s="129" t="s">
        <v>118</v>
      </c>
      <c r="C69" s="136"/>
      <c r="D69" s="134"/>
      <c r="E69" s="134"/>
      <c r="F69" s="136"/>
      <c r="G69" s="136"/>
      <c r="H69" s="134"/>
      <c r="I69" s="134"/>
      <c r="J69" s="134"/>
      <c r="K69" s="134"/>
      <c r="L69" s="134"/>
      <c r="M69" s="134"/>
      <c r="N69" s="136">
        <v>4000</v>
      </c>
      <c r="O69" s="136">
        <v>4000</v>
      </c>
    </row>
    <row r="70" spans="1:15" ht="14.25" customHeight="1">
      <c r="A70" s="117">
        <v>3</v>
      </c>
      <c r="B70" s="127" t="s">
        <v>59</v>
      </c>
      <c r="C70" s="138"/>
      <c r="D70" s="132"/>
      <c r="E70" s="132"/>
      <c r="F70" s="138"/>
      <c r="G70" s="138"/>
      <c r="H70" s="132"/>
      <c r="I70" s="132"/>
      <c r="J70" s="132"/>
      <c r="K70" s="132"/>
      <c r="L70" s="132"/>
      <c r="M70" s="132"/>
      <c r="N70" s="138">
        <v>4000</v>
      </c>
      <c r="O70" s="138">
        <v>4000</v>
      </c>
    </row>
    <row r="71" spans="1:15" ht="14.25" customHeight="1">
      <c r="A71" s="117">
        <v>32</v>
      </c>
      <c r="B71" s="127" t="s">
        <v>62</v>
      </c>
      <c r="C71" s="138"/>
      <c r="D71" s="132"/>
      <c r="E71" s="132"/>
      <c r="F71" s="138"/>
      <c r="G71" s="138"/>
      <c r="H71" s="132"/>
      <c r="I71" s="132"/>
      <c r="J71" s="132"/>
      <c r="K71" s="132"/>
      <c r="L71" s="132"/>
      <c r="M71" s="132"/>
      <c r="N71" s="138">
        <v>4000</v>
      </c>
      <c r="O71" s="138">
        <v>4000</v>
      </c>
    </row>
    <row r="72" spans="1:15" ht="14.25" customHeight="1">
      <c r="A72" s="120">
        <v>323</v>
      </c>
      <c r="B72" s="125" t="s">
        <v>33</v>
      </c>
      <c r="C72" s="130"/>
      <c r="D72" s="130"/>
      <c r="E72" s="130"/>
      <c r="F72" s="130"/>
      <c r="G72" s="130"/>
      <c r="H72" s="130"/>
      <c r="I72" s="130"/>
      <c r="J72" s="130"/>
      <c r="K72" s="130"/>
      <c r="L72" s="130"/>
      <c r="M72" s="130"/>
      <c r="N72" s="130"/>
      <c r="O72" s="130"/>
    </row>
    <row r="73" spans="1:15" ht="14.25" customHeight="1">
      <c r="A73" s="120">
        <v>329</v>
      </c>
      <c r="B73" s="125" t="s">
        <v>119</v>
      </c>
      <c r="C73" s="130"/>
      <c r="D73" s="130"/>
      <c r="E73" s="130"/>
      <c r="F73" s="130"/>
      <c r="G73" s="130"/>
      <c r="H73" s="130"/>
      <c r="I73" s="130"/>
      <c r="J73" s="130"/>
      <c r="K73" s="130"/>
      <c r="L73" s="130"/>
      <c r="M73" s="130"/>
      <c r="N73" s="130"/>
      <c r="O73" s="130"/>
    </row>
    <row r="74" spans="1:15" ht="14.25" customHeight="1">
      <c r="A74" s="123" t="s">
        <v>82</v>
      </c>
      <c r="B74" s="129" t="s">
        <v>70</v>
      </c>
      <c r="C74" s="136">
        <v>4700</v>
      </c>
      <c r="D74" s="134"/>
      <c r="E74" s="134"/>
      <c r="F74" s="136">
        <v>4700</v>
      </c>
      <c r="G74" s="136">
        <v>4700</v>
      </c>
      <c r="H74" s="134"/>
      <c r="I74" s="134"/>
      <c r="J74" s="134"/>
      <c r="K74" s="134"/>
      <c r="L74" s="134"/>
      <c r="M74" s="134"/>
      <c r="N74" s="136">
        <v>10030</v>
      </c>
      <c r="O74" s="136">
        <v>10030</v>
      </c>
    </row>
    <row r="75" spans="1:15" ht="14.25" customHeight="1">
      <c r="A75" s="117"/>
      <c r="B75" s="127" t="s">
        <v>59</v>
      </c>
      <c r="C75" s="138">
        <v>4700</v>
      </c>
      <c r="D75" s="132"/>
      <c r="E75" s="132"/>
      <c r="F75" s="138">
        <v>4700</v>
      </c>
      <c r="G75" s="138">
        <v>4700</v>
      </c>
      <c r="H75" s="132"/>
      <c r="I75" s="132"/>
      <c r="J75" s="132"/>
      <c r="K75" s="132"/>
      <c r="L75" s="132"/>
      <c r="M75" s="132"/>
      <c r="N75" s="138">
        <v>10030</v>
      </c>
      <c r="O75" s="138">
        <v>10030</v>
      </c>
    </row>
    <row r="76" spans="1:15" ht="14.25" customHeight="1">
      <c r="A76" s="117">
        <v>32</v>
      </c>
      <c r="B76" s="127" t="s">
        <v>62</v>
      </c>
      <c r="C76" s="138">
        <v>4700</v>
      </c>
      <c r="D76" s="132"/>
      <c r="E76" s="132"/>
      <c r="F76" s="138">
        <v>4700</v>
      </c>
      <c r="G76" s="138">
        <v>4700</v>
      </c>
      <c r="H76" s="132"/>
      <c r="I76" s="132"/>
      <c r="J76" s="132"/>
      <c r="K76" s="132"/>
      <c r="L76" s="132"/>
      <c r="M76" s="132"/>
      <c r="N76" s="138">
        <v>10030</v>
      </c>
      <c r="O76" s="138">
        <v>10030</v>
      </c>
    </row>
    <row r="77" spans="1:15" ht="14.25" customHeight="1">
      <c r="A77" s="120">
        <v>321</v>
      </c>
      <c r="B77" s="125" t="s">
        <v>125</v>
      </c>
      <c r="C77" s="137">
        <v>680</v>
      </c>
      <c r="D77" s="132"/>
      <c r="E77" s="132"/>
      <c r="F77" s="137">
        <v>680</v>
      </c>
      <c r="G77" s="137">
        <v>680</v>
      </c>
      <c r="H77" s="132"/>
      <c r="I77" s="132"/>
      <c r="J77" s="132"/>
      <c r="K77" s="132"/>
      <c r="L77" s="132"/>
      <c r="M77" s="132"/>
      <c r="N77" s="138"/>
      <c r="O77" s="138"/>
    </row>
    <row r="78" spans="1:15" ht="14.25" customHeight="1">
      <c r="A78" s="120">
        <v>323</v>
      </c>
      <c r="B78" s="125" t="s">
        <v>33</v>
      </c>
      <c r="C78" s="130">
        <v>4020</v>
      </c>
      <c r="D78" s="130"/>
      <c r="E78" s="130"/>
      <c r="F78" s="130">
        <v>4020</v>
      </c>
      <c r="G78" s="130">
        <v>4020</v>
      </c>
      <c r="H78" s="130"/>
      <c r="I78" s="130"/>
      <c r="J78" s="130"/>
      <c r="K78" s="130"/>
      <c r="L78" s="130"/>
      <c r="M78" s="130"/>
      <c r="N78" s="130"/>
      <c r="O78" s="130"/>
    </row>
    <row r="79" spans="1:15" ht="14.25" customHeight="1">
      <c r="A79" s="123" t="s">
        <v>85</v>
      </c>
      <c r="B79" s="129" t="s">
        <v>73</v>
      </c>
      <c r="C79" s="136">
        <v>970</v>
      </c>
      <c r="D79" s="134"/>
      <c r="E79" s="134"/>
      <c r="F79" s="136">
        <v>970</v>
      </c>
      <c r="G79" s="136">
        <v>970</v>
      </c>
      <c r="H79" s="134"/>
      <c r="I79" s="134"/>
      <c r="J79" s="134"/>
      <c r="K79" s="134"/>
      <c r="L79" s="134"/>
      <c r="M79" s="134"/>
      <c r="N79" s="136">
        <v>970</v>
      </c>
      <c r="O79" s="136">
        <v>970</v>
      </c>
    </row>
    <row r="80" spans="1:15" ht="14.25" customHeight="1">
      <c r="A80" s="117">
        <v>3</v>
      </c>
      <c r="B80" s="127" t="s">
        <v>59</v>
      </c>
      <c r="C80" s="139">
        <v>670</v>
      </c>
      <c r="D80" s="182"/>
      <c r="E80" s="182"/>
      <c r="F80" s="139">
        <v>670</v>
      </c>
      <c r="G80" s="139">
        <v>670</v>
      </c>
      <c r="H80" s="182"/>
      <c r="I80" s="182"/>
      <c r="J80" s="182"/>
      <c r="K80" s="182"/>
      <c r="L80" s="182"/>
      <c r="M80" s="182"/>
      <c r="N80" s="139">
        <v>970</v>
      </c>
      <c r="O80" s="139">
        <v>970</v>
      </c>
    </row>
    <row r="81" spans="1:15" ht="14.25" customHeight="1">
      <c r="A81" s="117">
        <v>32</v>
      </c>
      <c r="B81" s="127" t="s">
        <v>62</v>
      </c>
      <c r="C81" s="139">
        <v>670</v>
      </c>
      <c r="D81" s="182"/>
      <c r="E81" s="182"/>
      <c r="F81" s="139">
        <v>670</v>
      </c>
      <c r="G81" s="139">
        <v>670</v>
      </c>
      <c r="H81" s="182"/>
      <c r="I81" s="182"/>
      <c r="J81" s="182"/>
      <c r="K81" s="182"/>
      <c r="L81" s="182"/>
      <c r="M81" s="182"/>
      <c r="N81" s="139">
        <v>670</v>
      </c>
      <c r="O81" s="139">
        <v>670</v>
      </c>
    </row>
    <row r="82" spans="1:15" ht="14.25" customHeight="1">
      <c r="A82" s="183">
        <v>322</v>
      </c>
      <c r="B82" s="125" t="s">
        <v>32</v>
      </c>
      <c r="C82" s="154">
        <v>670</v>
      </c>
      <c r="D82" s="182"/>
      <c r="E82" s="182"/>
      <c r="F82" s="154">
        <v>670</v>
      </c>
      <c r="G82" s="154">
        <v>670</v>
      </c>
      <c r="H82" s="182"/>
      <c r="I82" s="182"/>
      <c r="J82" s="182"/>
      <c r="K82" s="182"/>
      <c r="L82" s="182"/>
      <c r="M82" s="182"/>
      <c r="N82" s="139"/>
      <c r="O82" s="139"/>
    </row>
    <row r="83" spans="1:15" ht="14.25" customHeight="1">
      <c r="A83" s="183">
        <v>323</v>
      </c>
      <c r="B83" s="125" t="s">
        <v>33</v>
      </c>
      <c r="C83" s="154"/>
      <c r="D83" s="182"/>
      <c r="E83" s="182"/>
      <c r="F83" s="154"/>
      <c r="G83" s="154"/>
      <c r="H83" s="182"/>
      <c r="I83" s="182"/>
      <c r="J83" s="182"/>
      <c r="K83" s="182"/>
      <c r="L83" s="182"/>
      <c r="M83" s="182"/>
      <c r="N83" s="139"/>
      <c r="O83" s="139"/>
    </row>
    <row r="84" spans="1:15" ht="14.25" customHeight="1">
      <c r="A84" s="198">
        <v>4</v>
      </c>
      <c r="B84" s="199" t="s">
        <v>120</v>
      </c>
      <c r="C84" s="139">
        <v>300</v>
      </c>
      <c r="D84" s="182"/>
      <c r="E84" s="182"/>
      <c r="F84" s="139">
        <v>300</v>
      </c>
      <c r="G84" s="139">
        <v>300</v>
      </c>
      <c r="H84" s="182"/>
      <c r="I84" s="182"/>
      <c r="J84" s="182"/>
      <c r="K84" s="182"/>
      <c r="L84" s="182"/>
      <c r="M84" s="182"/>
      <c r="N84" s="139">
        <v>300</v>
      </c>
      <c r="O84" s="139">
        <v>300</v>
      </c>
    </row>
    <row r="85" spans="1:15" ht="14.25" customHeight="1">
      <c r="A85" s="183">
        <v>42</v>
      </c>
      <c r="B85" s="125" t="s">
        <v>72</v>
      </c>
      <c r="C85" s="139">
        <v>300</v>
      </c>
      <c r="D85" s="182"/>
      <c r="E85" s="182"/>
      <c r="F85" s="139">
        <v>300</v>
      </c>
      <c r="G85" s="139">
        <v>300</v>
      </c>
      <c r="H85" s="182"/>
      <c r="I85" s="182"/>
      <c r="J85" s="182"/>
      <c r="K85" s="182"/>
      <c r="L85" s="182"/>
      <c r="M85" s="182"/>
      <c r="N85" s="139">
        <v>300</v>
      </c>
      <c r="O85" s="139">
        <v>300</v>
      </c>
    </row>
    <row r="86" spans="1:15" ht="14.25" customHeight="1">
      <c r="A86" s="183">
        <v>424</v>
      </c>
      <c r="B86" s="125" t="s">
        <v>121</v>
      </c>
      <c r="C86" s="154">
        <v>300</v>
      </c>
      <c r="D86" s="182"/>
      <c r="E86" s="182"/>
      <c r="F86" s="154">
        <v>300</v>
      </c>
      <c r="G86" s="154">
        <v>300</v>
      </c>
      <c r="H86" s="182"/>
      <c r="I86" s="182"/>
      <c r="J86" s="182"/>
      <c r="K86" s="182"/>
      <c r="L86" s="182"/>
      <c r="M86" s="182"/>
      <c r="N86" s="154"/>
      <c r="O86" s="154"/>
    </row>
    <row r="87" spans="1:15" s="90" customFormat="1" ht="14.25" customHeight="1">
      <c r="A87" s="121" t="s">
        <v>55</v>
      </c>
      <c r="B87" s="126" t="s">
        <v>74</v>
      </c>
      <c r="C87" s="146">
        <v>284711</v>
      </c>
      <c r="D87" s="146">
        <f>SUM(D88)</f>
        <v>0</v>
      </c>
      <c r="E87" s="146">
        <f>SUM(E88)</f>
        <v>0</v>
      </c>
      <c r="F87" s="146">
        <f>SUM(F88)</f>
        <v>0</v>
      </c>
      <c r="G87" s="146">
        <f>SUM(G88)</f>
        <v>0</v>
      </c>
      <c r="H87" s="146">
        <v>167111</v>
      </c>
      <c r="I87" s="146">
        <v>90000</v>
      </c>
      <c r="J87" s="146">
        <v>24600</v>
      </c>
      <c r="K87" s="146">
        <v>3000</v>
      </c>
      <c r="L87" s="131"/>
      <c r="M87" s="131"/>
      <c r="N87" s="146">
        <v>284711</v>
      </c>
      <c r="O87" s="146">
        <v>284711</v>
      </c>
    </row>
    <row r="88" spans="1:15" s="147" customFormat="1" ht="14.25" customHeight="1">
      <c r="A88" s="122" t="s">
        <v>56</v>
      </c>
      <c r="B88" s="140" t="s">
        <v>76</v>
      </c>
      <c r="C88" s="144">
        <v>184711</v>
      </c>
      <c r="D88" s="144">
        <f>SUM(D89+D118+D126+D135)</f>
        <v>0</v>
      </c>
      <c r="E88" s="144">
        <f>SUM(E89+E118+E126+E135)</f>
        <v>0</v>
      </c>
      <c r="F88" s="144">
        <f>SUM(F89+F118+F126+F135)</f>
        <v>0</v>
      </c>
      <c r="G88" s="144">
        <f>SUM(G89+G118+G126+G135)</f>
        <v>0</v>
      </c>
      <c r="H88" s="144">
        <v>167111</v>
      </c>
      <c r="I88" s="144">
        <v>90000</v>
      </c>
      <c r="J88" s="144">
        <v>24600</v>
      </c>
      <c r="K88" s="144">
        <v>3000</v>
      </c>
      <c r="L88" s="133"/>
      <c r="M88" s="133"/>
      <c r="N88" s="135">
        <v>284711</v>
      </c>
      <c r="O88" s="135">
        <v>284711</v>
      </c>
    </row>
    <row r="89" spans="1:15" s="147" customFormat="1" ht="14.25" customHeight="1">
      <c r="A89" s="123" t="s">
        <v>88</v>
      </c>
      <c r="B89" s="141" t="s">
        <v>79</v>
      </c>
      <c r="C89" s="143">
        <v>20000</v>
      </c>
      <c r="D89" s="142"/>
      <c r="E89" s="142"/>
      <c r="F89" s="142"/>
      <c r="G89" s="142"/>
      <c r="H89" s="134"/>
      <c r="I89" s="136">
        <v>20000</v>
      </c>
      <c r="J89" s="136">
        <v>24600</v>
      </c>
      <c r="K89" s="136">
        <v>3000</v>
      </c>
      <c r="L89" s="134"/>
      <c r="M89" s="134"/>
      <c r="N89" s="136">
        <v>45600</v>
      </c>
      <c r="O89" s="136">
        <v>45600</v>
      </c>
    </row>
    <row r="90" spans="1:15" s="147" customFormat="1" ht="14.25" customHeight="1">
      <c r="A90" s="123" t="s">
        <v>126</v>
      </c>
      <c r="B90" s="200" t="s">
        <v>6</v>
      </c>
      <c r="C90" s="143">
        <v>20000</v>
      </c>
      <c r="D90" s="142"/>
      <c r="E90" s="142"/>
      <c r="F90" s="142"/>
      <c r="G90" s="142"/>
      <c r="H90" s="134"/>
      <c r="I90" s="136">
        <v>2000</v>
      </c>
      <c r="J90" s="136"/>
      <c r="K90" s="136"/>
      <c r="L90" s="134"/>
      <c r="M90" s="134"/>
      <c r="N90" s="136">
        <v>20000</v>
      </c>
      <c r="O90" s="136">
        <v>20000</v>
      </c>
    </row>
    <row r="91" spans="1:15" s="90" customFormat="1" ht="13.5" customHeight="1">
      <c r="A91" s="117">
        <v>3</v>
      </c>
      <c r="B91" s="127" t="s">
        <v>59</v>
      </c>
      <c r="C91" s="138">
        <v>19000</v>
      </c>
      <c r="D91" s="132"/>
      <c r="E91" s="132"/>
      <c r="F91" s="132"/>
      <c r="G91" s="132"/>
      <c r="H91" s="132"/>
      <c r="I91" s="138">
        <v>19000</v>
      </c>
      <c r="J91" s="138"/>
      <c r="K91" s="138"/>
      <c r="L91" s="132"/>
      <c r="M91" s="132"/>
      <c r="N91" s="138"/>
      <c r="O91" s="138"/>
    </row>
    <row r="92" spans="1:15" ht="14.25" customHeight="1">
      <c r="A92" s="117">
        <v>32</v>
      </c>
      <c r="B92" s="127" t="s">
        <v>62</v>
      </c>
      <c r="C92" s="138">
        <v>19000</v>
      </c>
      <c r="D92" s="132"/>
      <c r="E92" s="132"/>
      <c r="F92" s="132"/>
      <c r="G92" s="132"/>
      <c r="H92" s="132"/>
      <c r="I92" s="138">
        <f>SUM(I93:I94)</f>
        <v>19000</v>
      </c>
      <c r="J92" s="138"/>
      <c r="K92" s="138"/>
      <c r="L92" s="132"/>
      <c r="M92" s="132"/>
      <c r="N92" s="138">
        <v>19000</v>
      </c>
      <c r="O92" s="138">
        <v>19000</v>
      </c>
    </row>
    <row r="93" spans="1:15" ht="14.25" customHeight="1">
      <c r="A93" s="120">
        <v>321</v>
      </c>
      <c r="B93" s="125" t="s">
        <v>63</v>
      </c>
      <c r="C93" s="137">
        <v>200</v>
      </c>
      <c r="D93" s="132"/>
      <c r="E93" s="132"/>
      <c r="F93" s="132"/>
      <c r="G93" s="132"/>
      <c r="H93" s="132"/>
      <c r="I93" s="130">
        <v>200</v>
      </c>
      <c r="J93" s="137"/>
      <c r="K93" s="137"/>
      <c r="L93" s="132"/>
      <c r="M93" s="132"/>
      <c r="N93" s="132"/>
      <c r="O93" s="132"/>
    </row>
    <row r="94" spans="1:15" ht="14.25" customHeight="1">
      <c r="A94" s="120">
        <v>323</v>
      </c>
      <c r="B94" s="125" t="s">
        <v>33</v>
      </c>
      <c r="C94" s="137">
        <f>SUM(I94:K94)</f>
        <v>18800</v>
      </c>
      <c r="D94" s="132"/>
      <c r="E94" s="132"/>
      <c r="F94" s="132"/>
      <c r="G94" s="132"/>
      <c r="H94" s="132"/>
      <c r="I94" s="137">
        <v>18800</v>
      </c>
      <c r="J94" s="137"/>
      <c r="K94" s="138"/>
      <c r="L94" s="132"/>
      <c r="M94" s="132"/>
      <c r="N94" s="132"/>
      <c r="O94" s="132"/>
    </row>
    <row r="95" spans="1:15" ht="14.25" customHeight="1">
      <c r="A95" s="117">
        <v>4</v>
      </c>
      <c r="B95" s="127" t="s">
        <v>71</v>
      </c>
      <c r="C95" s="138">
        <v>1000</v>
      </c>
      <c r="D95" s="138"/>
      <c r="E95" s="132"/>
      <c r="F95" s="132"/>
      <c r="G95" s="132"/>
      <c r="H95" s="132"/>
      <c r="I95" s="138">
        <v>1000</v>
      </c>
      <c r="J95" s="138"/>
      <c r="K95" s="132"/>
      <c r="L95" s="132"/>
      <c r="M95" s="132"/>
      <c r="N95" s="132"/>
      <c r="O95" s="132"/>
    </row>
    <row r="96" spans="1:15" ht="14.25" customHeight="1">
      <c r="A96" s="117">
        <v>42</v>
      </c>
      <c r="B96" s="127" t="s">
        <v>72</v>
      </c>
      <c r="C96" s="138">
        <v>1000</v>
      </c>
      <c r="D96" s="132"/>
      <c r="E96" s="132"/>
      <c r="F96" s="132"/>
      <c r="G96" s="132"/>
      <c r="H96" s="132"/>
      <c r="I96" s="138">
        <v>1000</v>
      </c>
      <c r="J96" s="138"/>
      <c r="K96" s="132"/>
      <c r="L96" s="132"/>
      <c r="M96" s="132"/>
      <c r="N96" s="132">
        <v>1000</v>
      </c>
      <c r="O96" s="132">
        <v>1000</v>
      </c>
    </row>
    <row r="97" spans="1:15" ht="14.25" customHeight="1">
      <c r="A97" s="120">
        <v>424</v>
      </c>
      <c r="B97" s="125" t="s">
        <v>121</v>
      </c>
      <c r="C97" s="137">
        <v>1000</v>
      </c>
      <c r="D97" s="132"/>
      <c r="E97" s="132"/>
      <c r="F97" s="132"/>
      <c r="G97" s="132"/>
      <c r="H97" s="132"/>
      <c r="I97" s="137">
        <v>1000</v>
      </c>
      <c r="J97" s="137"/>
      <c r="K97" s="132"/>
      <c r="L97" s="132"/>
      <c r="M97" s="132"/>
      <c r="N97" s="132"/>
      <c r="O97" s="132"/>
    </row>
    <row r="98" spans="1:15" s="147" customFormat="1" ht="14.25" customHeight="1">
      <c r="A98" s="123" t="s">
        <v>127</v>
      </c>
      <c r="B98" s="200" t="s">
        <v>128</v>
      </c>
      <c r="C98" s="143">
        <v>5000</v>
      </c>
      <c r="D98" s="142"/>
      <c r="E98" s="142"/>
      <c r="F98" s="142"/>
      <c r="G98" s="142"/>
      <c r="H98" s="134"/>
      <c r="I98" s="136"/>
      <c r="J98" s="136">
        <v>5000</v>
      </c>
      <c r="K98" s="136"/>
      <c r="L98" s="134"/>
      <c r="M98" s="134"/>
      <c r="N98" s="136">
        <v>5000</v>
      </c>
      <c r="O98" s="136">
        <v>5000</v>
      </c>
    </row>
    <row r="99" spans="1:15" s="90" customFormat="1" ht="13.5" customHeight="1">
      <c r="A99" s="117">
        <v>3</v>
      </c>
      <c r="B99" s="127" t="s">
        <v>59</v>
      </c>
      <c r="C99" s="138">
        <v>5000</v>
      </c>
      <c r="D99" s="132"/>
      <c r="E99" s="132"/>
      <c r="F99" s="132"/>
      <c r="G99" s="132"/>
      <c r="H99" s="132"/>
      <c r="I99" s="138"/>
      <c r="J99" s="138">
        <v>5000</v>
      </c>
      <c r="K99" s="138"/>
      <c r="L99" s="132"/>
      <c r="M99" s="132"/>
      <c r="N99" s="138"/>
      <c r="O99" s="138"/>
    </row>
    <row r="100" spans="1:15" ht="14.25" customHeight="1">
      <c r="A100" s="117">
        <v>32</v>
      </c>
      <c r="B100" s="127" t="s">
        <v>62</v>
      </c>
      <c r="C100" s="138">
        <v>5000</v>
      </c>
      <c r="D100" s="132"/>
      <c r="E100" s="132"/>
      <c r="F100" s="132"/>
      <c r="G100" s="132"/>
      <c r="H100" s="132"/>
      <c r="I100" s="138"/>
      <c r="J100" s="138">
        <v>5000</v>
      </c>
      <c r="K100" s="138"/>
      <c r="L100" s="132"/>
      <c r="M100" s="132"/>
      <c r="N100" s="138">
        <v>5000</v>
      </c>
      <c r="O100" s="138">
        <v>5000</v>
      </c>
    </row>
    <row r="101" spans="1:15" ht="14.25" customHeight="1">
      <c r="A101" s="120">
        <v>321</v>
      </c>
      <c r="B101" s="125" t="s">
        <v>63</v>
      </c>
      <c r="C101" s="137">
        <v>2000</v>
      </c>
      <c r="D101" s="132"/>
      <c r="E101" s="132"/>
      <c r="F101" s="132"/>
      <c r="G101" s="132"/>
      <c r="H101" s="132"/>
      <c r="I101" s="130"/>
      <c r="J101" s="137">
        <v>2000</v>
      </c>
      <c r="K101" s="137"/>
      <c r="L101" s="132"/>
      <c r="M101" s="132"/>
      <c r="N101" s="132"/>
      <c r="O101" s="132"/>
    </row>
    <row r="102" spans="1:15" ht="14.25" customHeight="1">
      <c r="A102" s="120">
        <v>323</v>
      </c>
      <c r="B102" s="125" t="s">
        <v>33</v>
      </c>
      <c r="C102" s="137">
        <v>3000</v>
      </c>
      <c r="D102" s="132"/>
      <c r="E102" s="132"/>
      <c r="F102" s="132"/>
      <c r="G102" s="132"/>
      <c r="H102" s="132"/>
      <c r="I102" s="137"/>
      <c r="J102" s="137">
        <v>3000</v>
      </c>
      <c r="K102" s="138"/>
      <c r="L102" s="132"/>
      <c r="M102" s="132"/>
      <c r="N102" s="132"/>
      <c r="O102" s="132"/>
    </row>
    <row r="103" spans="1:15" s="147" customFormat="1" ht="14.25" customHeight="1">
      <c r="A103" s="123" t="s">
        <v>129</v>
      </c>
      <c r="B103" s="200" t="s">
        <v>130</v>
      </c>
      <c r="C103" s="143">
        <v>10800</v>
      </c>
      <c r="D103" s="142" t="s">
        <v>131</v>
      </c>
      <c r="E103" s="142"/>
      <c r="F103" s="142"/>
      <c r="G103" s="142"/>
      <c r="H103" s="134"/>
      <c r="I103" s="136"/>
      <c r="J103" s="136">
        <v>10800</v>
      </c>
      <c r="K103" s="136"/>
      <c r="L103" s="134"/>
      <c r="M103" s="134"/>
      <c r="N103" s="136">
        <v>10800</v>
      </c>
      <c r="O103" s="136">
        <v>10800</v>
      </c>
    </row>
    <row r="104" spans="1:15" s="90" customFormat="1" ht="13.5" customHeight="1">
      <c r="A104" s="117">
        <v>3</v>
      </c>
      <c r="B104" s="127" t="s">
        <v>59</v>
      </c>
      <c r="C104" s="138">
        <v>10800</v>
      </c>
      <c r="D104" s="132"/>
      <c r="E104" s="132"/>
      <c r="F104" s="132"/>
      <c r="G104" s="132"/>
      <c r="H104" s="132"/>
      <c r="I104" s="138"/>
      <c r="J104" s="138">
        <v>10800</v>
      </c>
      <c r="K104" s="138"/>
      <c r="L104" s="132"/>
      <c r="M104" s="132"/>
      <c r="N104" s="138"/>
      <c r="O104" s="138"/>
    </row>
    <row r="105" spans="1:15" ht="14.25" customHeight="1">
      <c r="A105" s="117">
        <v>31</v>
      </c>
      <c r="B105" s="127" t="s">
        <v>60</v>
      </c>
      <c r="C105" s="138">
        <v>10000</v>
      </c>
      <c r="D105" s="132"/>
      <c r="E105" s="132"/>
      <c r="F105" s="132"/>
      <c r="G105" s="132"/>
      <c r="H105" s="132"/>
      <c r="I105" s="138"/>
      <c r="J105" s="138">
        <v>10000</v>
      </c>
      <c r="K105" s="138"/>
      <c r="L105" s="132"/>
      <c r="M105" s="132"/>
      <c r="N105" s="138">
        <v>10000</v>
      </c>
      <c r="O105" s="138">
        <v>10000</v>
      </c>
    </row>
    <row r="106" spans="1:15" ht="14.25" customHeight="1">
      <c r="A106" s="120">
        <v>312</v>
      </c>
      <c r="B106" s="125" t="s">
        <v>37</v>
      </c>
      <c r="C106" s="137">
        <v>10000</v>
      </c>
      <c r="D106" s="132"/>
      <c r="E106" s="132"/>
      <c r="F106" s="132"/>
      <c r="G106" s="132"/>
      <c r="H106" s="132"/>
      <c r="I106" s="130"/>
      <c r="J106" s="137">
        <v>10000</v>
      </c>
      <c r="K106" s="137"/>
      <c r="L106" s="132"/>
      <c r="M106" s="132"/>
      <c r="N106" s="132"/>
      <c r="O106" s="132"/>
    </row>
    <row r="107" spans="1:15" ht="14.25" customHeight="1">
      <c r="A107" s="117">
        <v>32</v>
      </c>
      <c r="B107" s="127" t="s">
        <v>62</v>
      </c>
      <c r="C107" s="138">
        <v>800</v>
      </c>
      <c r="D107" s="132"/>
      <c r="E107" s="132"/>
      <c r="F107" s="132"/>
      <c r="G107" s="132"/>
      <c r="H107" s="132"/>
      <c r="I107" s="138"/>
      <c r="J107" s="138">
        <v>800</v>
      </c>
      <c r="K107" s="138"/>
      <c r="L107" s="132"/>
      <c r="M107" s="132"/>
      <c r="N107" s="138">
        <v>800</v>
      </c>
      <c r="O107" s="138">
        <v>800</v>
      </c>
    </row>
    <row r="108" spans="1:15" ht="14.25" customHeight="1">
      <c r="A108" s="120">
        <v>321</v>
      </c>
      <c r="B108" s="125" t="s">
        <v>63</v>
      </c>
      <c r="C108" s="137">
        <v>800</v>
      </c>
      <c r="D108" s="132"/>
      <c r="E108" s="132"/>
      <c r="F108" s="132"/>
      <c r="G108" s="132"/>
      <c r="H108" s="132"/>
      <c r="I108" s="130"/>
      <c r="J108" s="137">
        <v>800</v>
      </c>
      <c r="K108" s="137"/>
      <c r="L108" s="132"/>
      <c r="M108" s="132"/>
      <c r="N108" s="132"/>
      <c r="O108" s="132"/>
    </row>
    <row r="109" spans="1:15" s="147" customFormat="1" ht="14.25" customHeight="1">
      <c r="A109" s="123" t="s">
        <v>133</v>
      </c>
      <c r="B109" s="200" t="s">
        <v>132</v>
      </c>
      <c r="C109" s="143">
        <v>6800</v>
      </c>
      <c r="D109" s="142"/>
      <c r="E109" s="142"/>
      <c r="F109" s="142"/>
      <c r="G109" s="142"/>
      <c r="H109" s="134"/>
      <c r="I109" s="136"/>
      <c r="J109" s="136">
        <v>6800</v>
      </c>
      <c r="K109" s="136"/>
      <c r="L109" s="134"/>
      <c r="M109" s="134"/>
      <c r="N109" s="136">
        <v>6800</v>
      </c>
      <c r="O109" s="136">
        <v>6800</v>
      </c>
    </row>
    <row r="110" spans="1:15" s="90" customFormat="1" ht="13.5" customHeight="1">
      <c r="A110" s="117">
        <v>3</v>
      </c>
      <c r="B110" s="127" t="s">
        <v>59</v>
      </c>
      <c r="C110" s="138">
        <v>6800</v>
      </c>
      <c r="D110" s="132"/>
      <c r="E110" s="132"/>
      <c r="F110" s="132"/>
      <c r="G110" s="132"/>
      <c r="H110" s="132"/>
      <c r="I110" s="138"/>
      <c r="J110" s="138">
        <v>6800</v>
      </c>
      <c r="K110" s="138"/>
      <c r="L110" s="132"/>
      <c r="M110" s="132"/>
      <c r="N110" s="138"/>
      <c r="O110" s="138"/>
    </row>
    <row r="111" spans="1:15" ht="14.25" customHeight="1">
      <c r="A111" s="117">
        <v>32</v>
      </c>
      <c r="B111" s="127" t="s">
        <v>62</v>
      </c>
      <c r="C111" s="138">
        <v>6800</v>
      </c>
      <c r="D111" s="132"/>
      <c r="E111" s="132"/>
      <c r="F111" s="132"/>
      <c r="G111" s="132"/>
      <c r="H111" s="132"/>
      <c r="I111" s="138"/>
      <c r="J111" s="138">
        <v>6800</v>
      </c>
      <c r="K111" s="138"/>
      <c r="L111" s="132"/>
      <c r="M111" s="132"/>
      <c r="N111" s="138">
        <v>6800</v>
      </c>
      <c r="O111" s="138">
        <v>6800</v>
      </c>
    </row>
    <row r="112" spans="1:15" ht="14.25" customHeight="1">
      <c r="A112" s="120">
        <v>324</v>
      </c>
      <c r="B112" s="125" t="s">
        <v>75</v>
      </c>
      <c r="C112" s="130">
        <v>6800</v>
      </c>
      <c r="D112" s="132"/>
      <c r="E112" s="132"/>
      <c r="F112" s="132"/>
      <c r="G112" s="132"/>
      <c r="H112" s="132"/>
      <c r="I112" s="155"/>
      <c r="J112" s="130">
        <v>6800</v>
      </c>
      <c r="K112" s="132"/>
      <c r="L112" s="132"/>
      <c r="M112" s="132"/>
      <c r="N112" s="132"/>
      <c r="O112" s="132"/>
    </row>
    <row r="113" spans="1:15" s="147" customFormat="1" ht="14.25" customHeight="1">
      <c r="A113" s="123" t="s">
        <v>134</v>
      </c>
      <c r="B113" s="200" t="s">
        <v>10</v>
      </c>
      <c r="C113" s="143">
        <v>3000</v>
      </c>
      <c r="D113" s="142"/>
      <c r="E113" s="142"/>
      <c r="F113" s="142"/>
      <c r="G113" s="142"/>
      <c r="H113" s="134"/>
      <c r="I113" s="136"/>
      <c r="J113" s="136"/>
      <c r="K113" s="136">
        <v>3000</v>
      </c>
      <c r="L113" s="134"/>
      <c r="M113" s="134"/>
      <c r="N113" s="136">
        <v>3000</v>
      </c>
      <c r="O113" s="136">
        <v>3000</v>
      </c>
    </row>
    <row r="114" spans="1:15" s="90" customFormat="1" ht="13.5" customHeight="1">
      <c r="A114" s="117">
        <v>3</v>
      </c>
      <c r="B114" s="127" t="s">
        <v>59</v>
      </c>
      <c r="C114" s="138">
        <v>3000</v>
      </c>
      <c r="D114" s="132"/>
      <c r="E114" s="132"/>
      <c r="F114" s="132"/>
      <c r="G114" s="132"/>
      <c r="H114" s="132"/>
      <c r="I114" s="138"/>
      <c r="J114" s="138"/>
      <c r="K114" s="138">
        <v>3000</v>
      </c>
      <c r="L114" s="132"/>
      <c r="M114" s="132"/>
      <c r="N114" s="138"/>
      <c r="O114" s="138"/>
    </row>
    <row r="115" spans="1:15" ht="14.25" customHeight="1">
      <c r="A115" s="117">
        <v>32</v>
      </c>
      <c r="B115" s="127" t="s">
        <v>62</v>
      </c>
      <c r="C115" s="138">
        <v>3000</v>
      </c>
      <c r="D115" s="132"/>
      <c r="E115" s="132"/>
      <c r="F115" s="132"/>
      <c r="G115" s="132"/>
      <c r="H115" s="132"/>
      <c r="I115" s="138"/>
      <c r="J115" s="138"/>
      <c r="K115" s="138">
        <v>3000</v>
      </c>
      <c r="L115" s="132"/>
      <c r="M115" s="132"/>
      <c r="N115" s="138">
        <v>3000</v>
      </c>
      <c r="O115" s="138">
        <v>3000</v>
      </c>
    </row>
    <row r="116" spans="1:15" ht="14.25" customHeight="1">
      <c r="A116" s="120">
        <v>321</v>
      </c>
      <c r="B116" s="125" t="s">
        <v>63</v>
      </c>
      <c r="C116" s="137">
        <v>1700</v>
      </c>
      <c r="D116" s="132"/>
      <c r="E116" s="132"/>
      <c r="F116" s="132"/>
      <c r="G116" s="132"/>
      <c r="H116" s="132"/>
      <c r="I116" s="130"/>
      <c r="J116" s="137"/>
      <c r="K116" s="137">
        <v>1700</v>
      </c>
      <c r="L116" s="132"/>
      <c r="M116" s="132"/>
      <c r="N116" s="132"/>
      <c r="O116" s="132"/>
    </row>
    <row r="117" spans="1:15" ht="14.25" customHeight="1">
      <c r="A117" s="120">
        <v>322</v>
      </c>
      <c r="B117" s="125" t="s">
        <v>32</v>
      </c>
      <c r="C117" s="137">
        <v>1300</v>
      </c>
      <c r="D117" s="132"/>
      <c r="E117" s="132"/>
      <c r="F117" s="132"/>
      <c r="G117" s="132"/>
      <c r="H117" s="132"/>
      <c r="I117" s="130"/>
      <c r="J117" s="137"/>
      <c r="K117" s="137">
        <v>1300</v>
      </c>
      <c r="L117" s="132"/>
      <c r="M117" s="132"/>
      <c r="N117" s="132"/>
      <c r="O117" s="132"/>
    </row>
    <row r="118" spans="1:15" ht="14.25" customHeight="1">
      <c r="A118" s="129" t="s">
        <v>87</v>
      </c>
      <c r="B118" s="129" t="s">
        <v>80</v>
      </c>
      <c r="C118" s="161">
        <v>70000</v>
      </c>
      <c r="D118" s="129"/>
      <c r="E118" s="129"/>
      <c r="F118" s="129"/>
      <c r="G118" s="129"/>
      <c r="H118" s="129"/>
      <c r="I118" s="161">
        <v>70000</v>
      </c>
      <c r="J118" s="129"/>
      <c r="K118" s="129"/>
      <c r="L118" s="129"/>
      <c r="M118" s="129"/>
      <c r="N118" s="129">
        <v>70000</v>
      </c>
      <c r="O118" s="129">
        <v>70000</v>
      </c>
    </row>
    <row r="119" spans="1:15" ht="14.25" customHeight="1">
      <c r="A119" s="156">
        <v>3</v>
      </c>
      <c r="B119" s="127" t="s">
        <v>59</v>
      </c>
      <c r="C119" s="138">
        <v>70000</v>
      </c>
      <c r="D119" s="132"/>
      <c r="E119" s="132"/>
      <c r="F119" s="132"/>
      <c r="G119" s="132"/>
      <c r="H119" s="132"/>
      <c r="I119" s="138">
        <v>70000</v>
      </c>
      <c r="J119" s="130"/>
      <c r="K119" s="132"/>
      <c r="L119" s="132"/>
      <c r="M119" s="132"/>
      <c r="N119" s="138"/>
      <c r="O119" s="138"/>
    </row>
    <row r="120" spans="1:15" ht="14.25" customHeight="1">
      <c r="A120" s="117">
        <v>32</v>
      </c>
      <c r="B120" s="127" t="s">
        <v>62</v>
      </c>
      <c r="C120" s="138">
        <v>70000</v>
      </c>
      <c r="D120" s="132"/>
      <c r="E120" s="132"/>
      <c r="F120" s="132"/>
      <c r="G120" s="132"/>
      <c r="H120" s="132"/>
      <c r="I120" s="138">
        <v>70000</v>
      </c>
      <c r="J120" s="130"/>
      <c r="K120" s="132"/>
      <c r="L120" s="132"/>
      <c r="M120" s="132"/>
      <c r="N120" s="138">
        <v>70000</v>
      </c>
      <c r="O120" s="138">
        <v>70000</v>
      </c>
    </row>
    <row r="121" spans="1:15" ht="14.25" customHeight="1">
      <c r="A121" s="120">
        <v>322</v>
      </c>
      <c r="B121" s="125" t="s">
        <v>32</v>
      </c>
      <c r="C121" s="130">
        <v>70000</v>
      </c>
      <c r="D121" s="132"/>
      <c r="E121" s="132"/>
      <c r="F121" s="132"/>
      <c r="G121" s="132"/>
      <c r="H121" s="132"/>
      <c r="I121" s="155">
        <v>70000</v>
      </c>
      <c r="J121" s="130"/>
      <c r="K121" s="132"/>
      <c r="L121" s="132"/>
      <c r="M121" s="132"/>
      <c r="N121" s="132"/>
      <c r="O121" s="132"/>
    </row>
    <row r="122" spans="1:15" ht="14.25" customHeight="1">
      <c r="A122" s="129" t="s">
        <v>122</v>
      </c>
      <c r="B122" s="129" t="s">
        <v>123</v>
      </c>
      <c r="C122" s="161">
        <v>2000</v>
      </c>
      <c r="D122" s="129"/>
      <c r="E122" s="129"/>
      <c r="F122" s="129"/>
      <c r="G122" s="129"/>
      <c r="H122" s="129"/>
      <c r="I122" s="161"/>
      <c r="J122" s="161">
        <v>2000</v>
      </c>
      <c r="K122" s="129"/>
      <c r="L122" s="129"/>
      <c r="M122" s="129"/>
      <c r="N122" s="129">
        <v>2000</v>
      </c>
      <c r="O122" s="129">
        <v>2000</v>
      </c>
    </row>
    <row r="123" spans="1:15" ht="14.25" customHeight="1">
      <c r="A123" s="156">
        <v>4</v>
      </c>
      <c r="B123" s="127" t="s">
        <v>124</v>
      </c>
      <c r="C123" s="138">
        <v>2000</v>
      </c>
      <c r="D123" s="132"/>
      <c r="E123" s="132"/>
      <c r="F123" s="132"/>
      <c r="G123" s="132"/>
      <c r="H123" s="132"/>
      <c r="I123" s="138"/>
      <c r="J123" s="137">
        <v>2000</v>
      </c>
      <c r="K123" s="132"/>
      <c r="L123" s="132"/>
      <c r="M123" s="132"/>
      <c r="N123" s="138"/>
      <c r="O123" s="138"/>
    </row>
    <row r="124" spans="1:15" ht="14.25" customHeight="1">
      <c r="A124" s="117">
        <v>42</v>
      </c>
      <c r="B124" s="127" t="s">
        <v>72</v>
      </c>
      <c r="C124" s="138">
        <v>2000</v>
      </c>
      <c r="D124" s="132"/>
      <c r="E124" s="132"/>
      <c r="F124" s="132"/>
      <c r="G124" s="132"/>
      <c r="H124" s="132"/>
      <c r="I124" s="138"/>
      <c r="J124" s="138">
        <v>2000</v>
      </c>
      <c r="K124" s="132"/>
      <c r="L124" s="132"/>
      <c r="M124" s="132"/>
      <c r="N124" s="138">
        <v>2000</v>
      </c>
      <c r="O124" s="138">
        <v>2000</v>
      </c>
    </row>
    <row r="125" spans="1:15" ht="14.25" customHeight="1">
      <c r="A125" s="120">
        <v>424</v>
      </c>
      <c r="B125" s="125" t="s">
        <v>121</v>
      </c>
      <c r="C125" s="137">
        <v>2000</v>
      </c>
      <c r="D125" s="132"/>
      <c r="E125" s="132"/>
      <c r="F125" s="132"/>
      <c r="G125" s="132"/>
      <c r="H125" s="132"/>
      <c r="I125" s="154"/>
      <c r="J125" s="137">
        <v>2000</v>
      </c>
      <c r="K125" s="132"/>
      <c r="L125" s="132"/>
      <c r="M125" s="132"/>
      <c r="N125" s="132"/>
      <c r="O125" s="132"/>
    </row>
    <row r="126" spans="1:15" ht="14.25" customHeight="1">
      <c r="A126" s="123" t="s">
        <v>94</v>
      </c>
      <c r="B126" s="129" t="s">
        <v>95</v>
      </c>
      <c r="C126" s="161">
        <v>131111</v>
      </c>
      <c r="D126" s="134"/>
      <c r="E126" s="134"/>
      <c r="F126" s="134"/>
      <c r="G126" s="134"/>
      <c r="H126" s="136">
        <v>131111</v>
      </c>
      <c r="I126" s="136"/>
      <c r="J126" s="134"/>
      <c r="K126" s="136"/>
      <c r="L126" s="134"/>
      <c r="M126" s="134"/>
      <c r="N126" s="136">
        <v>131111</v>
      </c>
      <c r="O126" s="136">
        <v>131111</v>
      </c>
    </row>
    <row r="127" spans="1:15" ht="14.25" customHeight="1">
      <c r="A127" s="117">
        <v>3</v>
      </c>
      <c r="B127" s="127" t="s">
        <v>59</v>
      </c>
      <c r="C127" s="138">
        <v>131111</v>
      </c>
      <c r="D127" s="130"/>
      <c r="E127" s="130"/>
      <c r="F127" s="130"/>
      <c r="G127" s="130"/>
      <c r="H127" s="132">
        <v>131111</v>
      </c>
      <c r="I127" s="138"/>
      <c r="J127" s="132"/>
      <c r="K127" s="138"/>
      <c r="L127" s="130"/>
      <c r="M127" s="130"/>
      <c r="N127" s="138"/>
      <c r="O127" s="138"/>
    </row>
    <row r="128" spans="1:15" ht="14.25" customHeight="1">
      <c r="A128" s="117">
        <v>31</v>
      </c>
      <c r="B128" s="127" t="s">
        <v>60</v>
      </c>
      <c r="C128" s="138">
        <v>117731</v>
      </c>
      <c r="D128" s="130"/>
      <c r="E128" s="130"/>
      <c r="F128" s="130"/>
      <c r="G128" s="130"/>
      <c r="H128" s="138">
        <v>117731</v>
      </c>
      <c r="I128" s="138"/>
      <c r="J128" s="132"/>
      <c r="K128" s="138"/>
      <c r="L128" s="130"/>
      <c r="M128" s="130"/>
      <c r="N128" s="138">
        <v>131111</v>
      </c>
      <c r="O128" s="138">
        <v>131111</v>
      </c>
    </row>
    <row r="129" spans="1:15" ht="14.25" customHeight="1">
      <c r="A129" s="120">
        <v>311</v>
      </c>
      <c r="B129" s="125" t="s">
        <v>96</v>
      </c>
      <c r="C129" s="137">
        <v>93195</v>
      </c>
      <c r="D129" s="130"/>
      <c r="E129" s="130"/>
      <c r="F129" s="130"/>
      <c r="G129" s="130"/>
      <c r="H129" s="137">
        <v>93195</v>
      </c>
      <c r="I129" s="191"/>
      <c r="J129" s="130"/>
      <c r="K129" s="137"/>
      <c r="L129" s="130"/>
      <c r="M129" s="130"/>
      <c r="N129" s="130"/>
      <c r="O129" s="137"/>
    </row>
    <row r="130" spans="1:15" ht="14.25" customHeight="1">
      <c r="A130" s="120">
        <v>312</v>
      </c>
      <c r="B130" s="125" t="s">
        <v>37</v>
      </c>
      <c r="C130" s="137">
        <v>7500</v>
      </c>
      <c r="D130" s="130"/>
      <c r="E130" s="130"/>
      <c r="F130" s="130"/>
      <c r="G130" s="130"/>
      <c r="H130" s="137">
        <v>7500</v>
      </c>
      <c r="I130" s="191"/>
      <c r="J130" s="130"/>
      <c r="K130" s="137"/>
      <c r="L130" s="130"/>
      <c r="M130" s="130"/>
      <c r="N130" s="130"/>
      <c r="O130" s="137"/>
    </row>
    <row r="131" spans="1:15" ht="14.25" customHeight="1">
      <c r="A131" s="120">
        <v>313</v>
      </c>
      <c r="B131" s="125" t="s">
        <v>38</v>
      </c>
      <c r="C131" s="137">
        <v>17036</v>
      </c>
      <c r="D131" s="130"/>
      <c r="E131" s="130"/>
      <c r="F131" s="130"/>
      <c r="G131" s="130"/>
      <c r="H131" s="137">
        <v>17036</v>
      </c>
      <c r="I131" s="191"/>
      <c r="J131" s="130"/>
      <c r="K131" s="137"/>
      <c r="L131" s="130"/>
      <c r="M131" s="130"/>
      <c r="N131" s="130"/>
      <c r="O131" s="137"/>
    </row>
    <row r="132" spans="1:15" ht="14.25" customHeight="1">
      <c r="A132" s="117">
        <v>32</v>
      </c>
      <c r="B132" s="127" t="s">
        <v>62</v>
      </c>
      <c r="C132" s="138">
        <v>13380</v>
      </c>
      <c r="D132" s="130"/>
      <c r="E132" s="130"/>
      <c r="F132" s="130"/>
      <c r="G132" s="130"/>
      <c r="H132" s="138">
        <f>SUM(H133:H134)</f>
        <v>13380</v>
      </c>
      <c r="I132" s="154"/>
      <c r="J132" s="130"/>
      <c r="K132" s="130"/>
      <c r="L132" s="130"/>
      <c r="M132" s="130"/>
      <c r="N132" s="138">
        <v>13380</v>
      </c>
      <c r="O132" s="138">
        <v>13380</v>
      </c>
    </row>
    <row r="133" spans="1:15" ht="14.25" customHeight="1">
      <c r="A133" s="120">
        <v>321</v>
      </c>
      <c r="B133" s="125" t="s">
        <v>63</v>
      </c>
      <c r="C133" s="137">
        <v>13020</v>
      </c>
      <c r="D133" s="130"/>
      <c r="E133" s="130"/>
      <c r="F133" s="130"/>
      <c r="G133" s="130"/>
      <c r="H133" s="137">
        <v>13020</v>
      </c>
      <c r="I133" s="154"/>
      <c r="J133" s="130"/>
      <c r="K133" s="130"/>
      <c r="L133" s="130"/>
      <c r="M133" s="130"/>
      <c r="N133" s="137"/>
      <c r="O133" s="130"/>
    </row>
    <row r="134" spans="1:15" ht="14.25" customHeight="1">
      <c r="A134" s="120">
        <v>323</v>
      </c>
      <c r="B134" s="125" t="s">
        <v>33</v>
      </c>
      <c r="C134" s="137">
        <v>360</v>
      </c>
      <c r="D134" s="130"/>
      <c r="E134" s="130"/>
      <c r="F134" s="130"/>
      <c r="G134" s="130"/>
      <c r="H134" s="130">
        <v>360</v>
      </c>
      <c r="I134" s="154"/>
      <c r="J134" s="130"/>
      <c r="K134" s="130"/>
      <c r="L134" s="130"/>
      <c r="M134" s="130"/>
      <c r="N134" s="137"/>
      <c r="O134" s="130"/>
    </row>
    <row r="135" spans="1:15" ht="14.25" customHeight="1">
      <c r="A135" s="123" t="s">
        <v>86</v>
      </c>
      <c r="B135" s="123" t="s">
        <v>93</v>
      </c>
      <c r="C135" s="181">
        <v>30000</v>
      </c>
      <c r="D135" s="124"/>
      <c r="E135" s="124"/>
      <c r="F135" s="124"/>
      <c r="G135" s="124"/>
      <c r="H135" s="197">
        <v>30000</v>
      </c>
      <c r="I135" s="124"/>
      <c r="J135" s="181"/>
      <c r="K135" s="124"/>
      <c r="L135" s="124"/>
      <c r="M135" s="124"/>
      <c r="N135" s="181">
        <v>30000</v>
      </c>
      <c r="O135" s="180">
        <v>30000</v>
      </c>
    </row>
    <row r="136" spans="1:15" ht="14.25" customHeight="1">
      <c r="A136" s="156">
        <v>3</v>
      </c>
      <c r="B136" s="127" t="s">
        <v>59</v>
      </c>
      <c r="C136" s="138">
        <v>30000</v>
      </c>
      <c r="D136" s="130"/>
      <c r="E136" s="130"/>
      <c r="F136" s="130"/>
      <c r="G136" s="130"/>
      <c r="H136" s="138">
        <v>30000</v>
      </c>
      <c r="I136" s="137"/>
      <c r="J136" s="138"/>
      <c r="K136" s="130"/>
      <c r="L136" s="130"/>
      <c r="M136" s="130"/>
      <c r="N136" s="138"/>
      <c r="O136" s="132"/>
    </row>
    <row r="137" spans="1:15" ht="14.25" customHeight="1">
      <c r="A137" s="117">
        <v>32</v>
      </c>
      <c r="B137" s="127" t="s">
        <v>62</v>
      </c>
      <c r="C137" s="137">
        <v>30000</v>
      </c>
      <c r="D137" s="130"/>
      <c r="E137" s="130"/>
      <c r="F137" s="130"/>
      <c r="G137" s="130"/>
      <c r="H137" s="137">
        <v>30000</v>
      </c>
      <c r="I137" s="137"/>
      <c r="J137" s="137"/>
      <c r="K137" s="130"/>
      <c r="L137" s="130"/>
      <c r="M137" s="130"/>
      <c r="N137" s="137">
        <v>30000</v>
      </c>
      <c r="O137" s="137">
        <v>30000</v>
      </c>
    </row>
    <row r="138" spans="1:15" ht="14.25" customHeight="1">
      <c r="A138" s="120">
        <v>322</v>
      </c>
      <c r="B138" s="125" t="s">
        <v>32</v>
      </c>
      <c r="C138" s="137">
        <v>30000</v>
      </c>
      <c r="D138" s="130"/>
      <c r="E138" s="130"/>
      <c r="F138" s="130"/>
      <c r="G138" s="130"/>
      <c r="H138" s="137">
        <v>30000</v>
      </c>
      <c r="I138" s="137"/>
      <c r="J138" s="137"/>
      <c r="K138" s="130"/>
      <c r="L138" s="130"/>
      <c r="M138" s="130"/>
      <c r="N138" s="137"/>
      <c r="O138" s="130"/>
    </row>
    <row r="139" spans="1:15" ht="14.25" customHeight="1">
      <c r="A139" s="123" t="s">
        <v>97</v>
      </c>
      <c r="B139" s="123" t="s">
        <v>98</v>
      </c>
      <c r="C139" s="181">
        <v>6000</v>
      </c>
      <c r="D139" s="124"/>
      <c r="E139" s="124"/>
      <c r="F139" s="124"/>
      <c r="G139" s="124"/>
      <c r="H139" s="197">
        <v>6000</v>
      </c>
      <c r="I139" s="124"/>
      <c r="J139" s="181"/>
      <c r="K139" s="124"/>
      <c r="L139" s="124"/>
      <c r="M139" s="124"/>
      <c r="N139" s="181">
        <v>6000</v>
      </c>
      <c r="O139" s="180">
        <f>SUM(O140)</f>
        <v>6000</v>
      </c>
    </row>
    <row r="140" spans="1:15" ht="14.25" customHeight="1">
      <c r="A140" s="156">
        <v>3</v>
      </c>
      <c r="B140" s="127" t="s">
        <v>59</v>
      </c>
      <c r="C140" s="138">
        <v>6000</v>
      </c>
      <c r="D140" s="130"/>
      <c r="E140" s="130"/>
      <c r="F140" s="130"/>
      <c r="G140" s="130"/>
      <c r="H140" s="138">
        <v>6000</v>
      </c>
      <c r="I140" s="137"/>
      <c r="J140" s="138"/>
      <c r="K140" s="130"/>
      <c r="L140" s="130"/>
      <c r="M140" s="130"/>
      <c r="N140" s="138">
        <v>6000</v>
      </c>
      <c r="O140" s="138">
        <v>6000</v>
      </c>
    </row>
    <row r="141" spans="1:15" ht="14.25" customHeight="1">
      <c r="A141" s="117">
        <v>32</v>
      </c>
      <c r="B141" s="127" t="s">
        <v>62</v>
      </c>
      <c r="C141" s="138">
        <v>6000</v>
      </c>
      <c r="D141" s="130"/>
      <c r="E141" s="130"/>
      <c r="F141" s="130"/>
      <c r="G141" s="130"/>
      <c r="H141" s="138">
        <v>6000</v>
      </c>
      <c r="I141" s="137"/>
      <c r="J141" s="137"/>
      <c r="K141" s="130"/>
      <c r="L141" s="130"/>
      <c r="M141" s="130"/>
      <c r="N141" s="137"/>
      <c r="O141" s="137"/>
    </row>
    <row r="142" spans="1:15" ht="14.25" customHeight="1">
      <c r="A142" s="120">
        <v>322</v>
      </c>
      <c r="B142" s="125" t="s">
        <v>32</v>
      </c>
      <c r="C142" s="137">
        <v>6000</v>
      </c>
      <c r="D142" s="130"/>
      <c r="E142" s="130"/>
      <c r="F142" s="130"/>
      <c r="G142" s="130"/>
      <c r="H142" s="137">
        <v>6000</v>
      </c>
      <c r="I142" s="137"/>
      <c r="J142" s="137"/>
      <c r="K142" s="130"/>
      <c r="L142" s="130"/>
      <c r="M142" s="130"/>
      <c r="N142" s="137"/>
      <c r="O142" s="130"/>
    </row>
    <row r="143" spans="1:15" ht="14.25" customHeight="1">
      <c r="A143" s="240" t="s">
        <v>135</v>
      </c>
      <c r="B143" s="102"/>
      <c r="C143" s="138">
        <v>3826381</v>
      </c>
      <c r="D143" s="138">
        <v>3196000</v>
      </c>
      <c r="E143" s="138">
        <v>340000</v>
      </c>
      <c r="F143" s="138">
        <v>5670</v>
      </c>
      <c r="G143" s="138">
        <f>SUM(G53+G68+G88)</f>
        <v>345670</v>
      </c>
      <c r="H143" s="138">
        <v>167111</v>
      </c>
      <c r="I143" s="138">
        <v>90000</v>
      </c>
      <c r="J143" s="138">
        <v>24600</v>
      </c>
      <c r="K143" s="138">
        <f>SUM(K53+K68+K88)</f>
        <v>3000</v>
      </c>
      <c r="L143" s="138"/>
      <c r="M143" s="138"/>
      <c r="N143" s="138">
        <v>3835711</v>
      </c>
      <c r="O143" s="138">
        <v>3835711</v>
      </c>
    </row>
    <row r="144" spans="1:15" ht="15" hidden="1">
      <c r="A144" s="151"/>
      <c r="B144" s="102"/>
      <c r="C144" s="102"/>
      <c r="D144" s="102"/>
      <c r="E144" s="102"/>
      <c r="F144" s="102"/>
      <c r="G144" s="102"/>
      <c r="H144" s="102"/>
      <c r="I144" s="102"/>
      <c r="J144" s="102"/>
      <c r="K144" s="102"/>
      <c r="L144" s="102"/>
      <c r="M144" s="102"/>
      <c r="N144" s="102"/>
      <c r="O144" s="145"/>
    </row>
    <row r="145" spans="1:15" ht="15" hidden="1">
      <c r="A145" s="152"/>
      <c r="B145" s="102"/>
      <c r="C145" s="102"/>
      <c r="D145" s="102"/>
      <c r="E145" s="102"/>
      <c r="F145" s="102"/>
      <c r="G145" s="102"/>
      <c r="H145" s="102"/>
      <c r="I145" s="102"/>
      <c r="J145" s="102"/>
      <c r="K145" s="102"/>
      <c r="L145" s="102"/>
      <c r="M145" s="102"/>
      <c r="N145" s="102"/>
      <c r="O145" s="145"/>
    </row>
    <row r="146" spans="1:7" ht="14.25">
      <c r="A146" s="92"/>
      <c r="B146" s="59"/>
      <c r="D146" s="64"/>
      <c r="G146" s="59"/>
    </row>
  </sheetData>
  <sheetProtection/>
  <mergeCells count="13">
    <mergeCell ref="A17:C17"/>
    <mergeCell ref="D20:G20"/>
    <mergeCell ref="D25:I25"/>
    <mergeCell ref="D24:I24"/>
    <mergeCell ref="D21:G21"/>
    <mergeCell ref="D27:G27"/>
    <mergeCell ref="A16:C16"/>
    <mergeCell ref="A1:M1"/>
    <mergeCell ref="A8:C8"/>
    <mergeCell ref="A9:C9"/>
    <mergeCell ref="A12:C12"/>
    <mergeCell ref="A14:C14"/>
    <mergeCell ref="A15:C15"/>
  </mergeCells>
  <printOptions/>
  <pageMargins left="0" right="0" top="0" bottom="0" header="0" footer="0"/>
  <pageSetup horizontalDpi="600" verticalDpi="600" orientation="landscape" paperSize="9" scale="5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6"/>
  <sheetViews>
    <sheetView zoomScalePageLayoutView="0" workbookViewId="0" topLeftCell="A1">
      <selection activeCell="C6" sqref="C6"/>
    </sheetView>
  </sheetViews>
  <sheetFormatPr defaultColWidth="9.140625" defaultRowHeight="12.75"/>
  <cols>
    <col min="2" max="2" width="33.28125" style="0" customWidth="1"/>
    <col min="3" max="3" width="11.7109375" style="0" customWidth="1"/>
  </cols>
  <sheetData>
    <row r="1" spans="1:15" s="59" customFormat="1" ht="25.5">
      <c r="A1" s="117">
        <v>42</v>
      </c>
      <c r="B1" s="127" t="s">
        <v>72</v>
      </c>
      <c r="C1" s="138">
        <v>2000</v>
      </c>
      <c r="D1" s="130"/>
      <c r="E1" s="130"/>
      <c r="F1" s="130"/>
      <c r="G1" s="130"/>
      <c r="H1" s="130"/>
      <c r="I1" s="138">
        <v>1000</v>
      </c>
      <c r="J1" s="132"/>
      <c r="K1" s="138">
        <v>1000</v>
      </c>
      <c r="L1" s="130"/>
      <c r="M1" s="130"/>
      <c r="N1" s="138">
        <v>2500</v>
      </c>
      <c r="O1" s="138">
        <v>3000</v>
      </c>
    </row>
    <row r="2" spans="1:15" s="59" customFormat="1" ht="14.25">
      <c r="A2" s="120">
        <v>422</v>
      </c>
      <c r="B2" s="125" t="s">
        <v>39</v>
      </c>
      <c r="C2" s="137">
        <v>1000</v>
      </c>
      <c r="D2" s="130"/>
      <c r="E2" s="130"/>
      <c r="F2" s="130"/>
      <c r="G2" s="130"/>
      <c r="H2" s="130"/>
      <c r="I2" s="130"/>
      <c r="J2" s="130"/>
      <c r="K2" s="137">
        <v>1000</v>
      </c>
      <c r="L2" s="130"/>
      <c r="M2" s="130"/>
      <c r="N2" s="130"/>
      <c r="O2" s="137"/>
    </row>
    <row r="3" spans="1:15" s="59" customFormat="1" ht="14.25">
      <c r="A3" s="120">
        <v>424</v>
      </c>
      <c r="B3" s="125" t="s">
        <v>40</v>
      </c>
      <c r="C3" s="137">
        <v>1000</v>
      </c>
      <c r="D3" s="130"/>
      <c r="E3" s="130"/>
      <c r="F3" s="130"/>
      <c r="G3" s="130"/>
      <c r="H3" s="130"/>
      <c r="I3" s="137">
        <v>1000</v>
      </c>
      <c r="J3" s="130"/>
      <c r="K3" s="130"/>
      <c r="L3" s="130"/>
      <c r="M3" s="130"/>
      <c r="N3" s="137"/>
      <c r="O3" s="130"/>
    </row>
    <row r="4" spans="1:15" s="59" customFormat="1" ht="14.25">
      <c r="A4" s="145"/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</row>
    <row r="5" spans="1:15" s="59" customFormat="1" ht="15">
      <c r="A5" s="151" t="s">
        <v>18</v>
      </c>
      <c r="B5" s="102"/>
      <c r="C5" s="102">
        <f>SUM('FP Ril'!C52)</f>
        <v>345670</v>
      </c>
      <c r="D5" s="102"/>
      <c r="E5" s="102"/>
      <c r="F5" s="102"/>
      <c r="G5" s="102"/>
      <c r="H5" s="102"/>
      <c r="I5" s="102" t="e">
        <f>SUM(#REF!)</f>
        <v>#REF!</v>
      </c>
      <c r="J5" s="102" t="e">
        <f>SUM(#REF!)</f>
        <v>#REF!</v>
      </c>
      <c r="K5" s="102" t="e">
        <f>SUM(#REF!)</f>
        <v>#REF!</v>
      </c>
      <c r="L5" s="102"/>
      <c r="M5" s="102"/>
      <c r="N5" s="102"/>
      <c r="O5" s="145"/>
    </row>
    <row r="6" spans="1:15" s="59" customFormat="1" ht="15">
      <c r="A6" s="152" t="s">
        <v>19</v>
      </c>
      <c r="B6" s="102"/>
      <c r="C6" s="102">
        <f>SUM(C5+'FP Ril'!C41)</f>
        <v>3541670</v>
      </c>
      <c r="D6" s="102"/>
      <c r="E6" s="102"/>
      <c r="F6" s="102"/>
      <c r="G6" s="102"/>
      <c r="H6" s="102"/>
      <c r="I6" s="102">
        <v>220000</v>
      </c>
      <c r="J6" s="102">
        <v>5470</v>
      </c>
      <c r="K6" s="102">
        <v>4800</v>
      </c>
      <c r="L6" s="102"/>
      <c r="M6" s="102"/>
      <c r="N6" s="102"/>
      <c r="O6" s="145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</dc:creator>
  <cp:keywords/>
  <dc:description/>
  <cp:lastModifiedBy>Korisnik</cp:lastModifiedBy>
  <cp:lastPrinted>2017-10-17T08:30:39Z</cp:lastPrinted>
  <dcterms:created xsi:type="dcterms:W3CDTF">1996-10-14T23:33:28Z</dcterms:created>
  <dcterms:modified xsi:type="dcterms:W3CDTF">2019-01-18T09:03:00Z</dcterms:modified>
  <cp:category/>
  <cp:version/>
  <cp:contentType/>
  <cp:contentStatus/>
</cp:coreProperties>
</file>